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1850" windowHeight="6390" activeTab="0"/>
  </bookViews>
  <sheets>
    <sheet name="Expenses" sheetId="1" r:id="rId1"/>
    <sheet name="Bank Details" sheetId="2" r:id="rId2"/>
    <sheet name="Instructions" sheetId="3" r:id="rId3"/>
  </sheets>
  <definedNames>
    <definedName name="Date1">'Expenses'!$G$22</definedName>
    <definedName name="Date2">'Expenses'!$H$22</definedName>
    <definedName name="Date3">'Expenses'!$I$22</definedName>
    <definedName name="Date4">'Expenses'!$J$22</definedName>
    <definedName name="Date5">'Expenses'!$K$22</definedName>
    <definedName name="Date6">'Expenses'!$L$22</definedName>
    <definedName name="Date7">'Expenses'!$M$22</definedName>
    <definedName name="GuestsDay1">'Expenses'!$R$41</definedName>
    <definedName name="GuestsDay2">'Expenses'!$R$42</definedName>
    <definedName name="GuestsDay3">'Expenses'!$R$43</definedName>
    <definedName name="GuestsDay4">'Expenses'!$R$44</definedName>
    <definedName name="GuestsDay5">'Expenses'!$R$45</definedName>
    <definedName name="GuestsDay6">'Expenses'!$R$46</definedName>
    <definedName name="GuestsDay7">'Expenses'!$R$47</definedName>
    <definedName name="MealsDay1">'Expenses'!$R$27:$X$27</definedName>
    <definedName name="MealsDay2">'Expenses'!$R$28:$X$28</definedName>
    <definedName name="MealsDay3">'Expenses'!$R$29:$X$29</definedName>
    <definedName name="MealsDay4">'Expenses'!$R$30:$X$30</definedName>
    <definedName name="MealsDay5">'Expenses'!$R$31:$X$31</definedName>
    <definedName name="MealsDay6">'Expenses'!$R$32:$X$32</definedName>
    <definedName name="MealsDay7">'Expenses'!$R$33:$X$33</definedName>
    <definedName name="Mileage_KM">'Expenses'!$G$28:$M$28</definedName>
    <definedName name="Mileage_Miles">'Expenses'!$G$27:$M$27</definedName>
    <definedName name="Name">'Expenses'!$C$6</definedName>
    <definedName name="PeriodEndDate">'Expenses'!$K$6</definedName>
    <definedName name="_xlnm.Print_Area" localSheetId="1">'Bank Details'!$A$1:$O$42</definedName>
    <definedName name="_xlnm.Print_Area" localSheetId="0">'Expenses'!$A$1:$Y$65</definedName>
    <definedName name="_xlnm.Print_Area" localSheetId="2">'Instructions'!$B$1:$L$49</definedName>
    <definedName name="TaxiDay1">'Expenses'!$R$12</definedName>
    <definedName name="TaxiDay2">'Expenses'!$R$13</definedName>
    <definedName name="TaxiDay3">'Expenses'!$R$14</definedName>
    <definedName name="TaxiDay4">'Expenses'!$R$15</definedName>
    <definedName name="TaxiDay5">'Expenses'!$R$16</definedName>
    <definedName name="TaxiDay6">'Expenses'!$R$17</definedName>
    <definedName name="TaxiDay7">'Expenses'!$R$18</definedName>
    <definedName name="TipsDay1">'Expenses'!$R$55</definedName>
    <definedName name="TipsDay2">'Expenses'!$R$56</definedName>
    <definedName name="TipsDay3">'Expenses'!$R$57</definedName>
    <definedName name="TipsDay4">'Expenses'!$R$58</definedName>
    <definedName name="TipsDay5">'Expenses'!$R$59</definedName>
    <definedName name="TipsDay6">'Expenses'!$R$60</definedName>
    <definedName name="TipsDay7">'Expenses'!$R$61</definedName>
  </definedNames>
  <calcPr fullCalcOnLoad="1" fullPrecision="0"/>
</workbook>
</file>

<file path=xl/sharedStrings.xml><?xml version="1.0" encoding="utf-8"?>
<sst xmlns="http://schemas.openxmlformats.org/spreadsheetml/2006/main" count="164" uniqueCount="138">
  <si>
    <t>The Institute of Electrical and Electronics Engineers, Inc.</t>
  </si>
  <si>
    <t>Name:</t>
  </si>
  <si>
    <t>For Period Ending:</t>
  </si>
  <si>
    <t>Date:</t>
  </si>
  <si>
    <t>Fare:</t>
  </si>
  <si>
    <t>Provide details and full support</t>
  </si>
  <si>
    <t>on items (1) through (7)</t>
  </si>
  <si>
    <t>Expense</t>
  </si>
  <si>
    <t>Breakfast</t>
  </si>
  <si>
    <t>Lunch</t>
  </si>
  <si>
    <t>Dinner</t>
  </si>
  <si>
    <t>Social</t>
  </si>
  <si>
    <t>Lodging - Self</t>
  </si>
  <si>
    <t>Miscellaneous - Tel. &amp; Telegraph</t>
  </si>
  <si>
    <t>Tips &amp; Gratuities (4)</t>
  </si>
  <si>
    <t>Provide details below and attach full support on items 5, 6, &amp; 7</t>
  </si>
  <si>
    <t>Amount:</t>
  </si>
  <si>
    <t>Description</t>
  </si>
  <si>
    <t>(5)</t>
  </si>
  <si>
    <t>(6)</t>
  </si>
  <si>
    <t>(7)</t>
  </si>
  <si>
    <t>AMOUNT</t>
  </si>
  <si>
    <t>MILES</t>
  </si>
  <si>
    <t>KM</t>
  </si>
  <si>
    <t>Expense Report: Region 8</t>
  </si>
  <si>
    <t>Period Ending:</t>
  </si>
  <si>
    <t>Attending As:</t>
  </si>
  <si>
    <t>Personal Car Usage: (Enter 'X')</t>
  </si>
  <si>
    <t>Plane, Train, Car Rental (Provide Receipts)</t>
  </si>
  <si>
    <t>Transport - Tolls and Parking</t>
  </si>
  <si>
    <t>Tips and Gratuities: Expenses from Page 2 #4</t>
  </si>
  <si>
    <t>Other Expenditure (5):</t>
  </si>
  <si>
    <t>Other Expenditure (6):</t>
  </si>
  <si>
    <t>Balance of Expense Report</t>
  </si>
  <si>
    <t>Note: Receipts are required for amounts over $25:00 or Euro 32:00</t>
  </si>
  <si>
    <t>Currency?</t>
  </si>
  <si>
    <t>Itemised Expenses</t>
  </si>
  <si>
    <t>SWIFT BIC Code:</t>
  </si>
  <si>
    <t>Address of Bank:</t>
  </si>
  <si>
    <t>Expenditure on Region 8 business must always conform to Region 8</t>
  </si>
  <si>
    <t>Travel Policy. Air Travel must be at the most economic discounted rate.</t>
  </si>
  <si>
    <t>We cannot pay Air travel for accompanying wives or partners; although</t>
  </si>
  <si>
    <t xml:space="preserve">they may take part in the social events organised. Any difference </t>
  </si>
  <si>
    <t>between a single and double bedroom rate is the responsibility of the</t>
  </si>
  <si>
    <t>member as are any incidental expenses incurred. The Treasurer will,</t>
  </si>
  <si>
    <t>b.harrington@ieee.org</t>
  </si>
  <si>
    <t xml:space="preserve"> Analysis:</t>
  </si>
  <si>
    <t>Less Charged Directly to Corporate</t>
  </si>
  <si>
    <t>Less Advance from IEEE Region 8</t>
  </si>
  <si>
    <t>Total Expense for Region 8</t>
  </si>
  <si>
    <t>per Mile</t>
  </si>
  <si>
    <t>per Km</t>
  </si>
  <si>
    <t>The Default Currency for Car Mileage is the EURO</t>
  </si>
  <si>
    <t>If Expense Report is in a Different Currency enter</t>
  </si>
  <si>
    <t>The Currency used to complete this Report is:</t>
  </si>
  <si>
    <t>NOTE:</t>
  </si>
  <si>
    <t>Complete the form in one currency and convert the final total if required.</t>
  </si>
  <si>
    <t>Avoid unnecessary currency conversions. Use your local currency if this is simplest.</t>
  </si>
  <si>
    <t>The Bank will reimburse in your Local Currency unless instructed otherwise.</t>
  </si>
  <si>
    <t>Signature:</t>
  </si>
  <si>
    <t>Approved:</t>
  </si>
  <si>
    <t>IEEE Membership Number:</t>
  </si>
  <si>
    <t xml:space="preserve">Purpose of Trip - Note each day's activity     </t>
  </si>
  <si>
    <t>Charge Direct to IEEE Corporate (7):</t>
  </si>
  <si>
    <t>To / From</t>
  </si>
  <si>
    <t>Mileage Allowance @</t>
  </si>
  <si>
    <t>A.</t>
  </si>
  <si>
    <t>B.</t>
  </si>
  <si>
    <t>C.</t>
  </si>
  <si>
    <t>D.</t>
  </si>
  <si>
    <t>The expense report must have the signature of the submitter.</t>
  </si>
  <si>
    <t>APPROVALS AND WHERE TO FORWARD EXPENSE REPORTS</t>
  </si>
  <si>
    <t>General Instructions on the electronic reimbursement form</t>
  </si>
  <si>
    <t>Protected data makes up the remainder of the report.  This data cannot be edited or altered in any way.  Any attempt to do so will result in an error message.</t>
  </si>
  <si>
    <t>Entering &amp; Editing Data</t>
  </si>
  <si>
    <t>Entering Text</t>
  </si>
  <si>
    <t>Entering Values</t>
  </si>
  <si>
    <t>*</t>
  </si>
  <si>
    <t>Week Ending date</t>
  </si>
  <si>
    <t>Entering Meals</t>
  </si>
  <si>
    <t>Foreign Currency</t>
  </si>
  <si>
    <r>
      <t xml:space="preserve">Enter the FIXED data such as Name; Membership Number; Report Currency and Bank Transfer Details - and </t>
    </r>
    <r>
      <rPr>
        <b/>
        <sz val="10"/>
        <rFont val="Arial"/>
        <family val="2"/>
      </rPr>
      <t>save</t>
    </r>
    <r>
      <rPr>
        <sz val="10"/>
        <rFont val="Arial"/>
        <family val="0"/>
      </rPr>
      <t xml:space="preserve"> the Expense Report </t>
    </r>
    <r>
      <rPr>
        <b/>
        <sz val="10"/>
        <rFont val="Arial"/>
        <family val="2"/>
      </rPr>
      <t>as</t>
    </r>
    <r>
      <rPr>
        <sz val="10"/>
        <rFont val="Arial"/>
        <family val="0"/>
      </rPr>
      <t xml:space="preserve"> your own master copy.  This will save time and effort in completing future copies.</t>
    </r>
  </si>
  <si>
    <t>Car Mileage</t>
  </si>
  <si>
    <t>Note: IEEE is not liable for any cost incurred as a result of traffic accident or personal injury resulting from the use of a motor vehicle to attend an IEEE event. Liability is limited to a fair reimbursement for the mileage covered. Please make certain that your insurance covers this eventuality.</t>
  </si>
  <si>
    <t>Other Expenses</t>
  </si>
  <si>
    <t>An Expense Report should be completed in only one currency. Use your local currency if this is simplest.</t>
  </si>
  <si>
    <t>Reimbursement in IEEE Region 8 will normally be made by electronic bank transfer. The bank will normally pay in your local currency unless requested otherwise.  If it is required to change the currency at the end of</t>
  </si>
  <si>
    <t>the report then enter the "Currency Conversion Rate" in the box provided:</t>
  </si>
  <si>
    <t>Event:</t>
  </si>
  <si>
    <t>Details:</t>
  </si>
  <si>
    <t>Location:</t>
  </si>
  <si>
    <t>Meals / Self: Expenses C / F from Page 2 #2</t>
  </si>
  <si>
    <t>Taxi / Bus: Itemised Expenses C / F from Page 2 #1</t>
  </si>
  <si>
    <t>Official Guests: Expenses C / F from Page 2 #3</t>
  </si>
  <si>
    <t>Daily amounts are automatically carried over to page 1</t>
  </si>
  <si>
    <t>Bank Account is Held in the Name of:</t>
  </si>
  <si>
    <t>All expense reports should be submitted directly to the Region Treasurer.  The appropriate Region 8 Vice Chair and the Regional Director may authorise expenditure.  The VCF co-ordinator will authorise requests for grants and awards.  Determination and payment of the full or partial reimbursement may be made at the discretion of the Regional Director and based upon funds available.  If you require further assistance, contact the Region 8 Treasurer.</t>
  </si>
  <si>
    <t>Unprotected data is contained in ranges corresponding to: names, addresses, tolls &amp; parking, taxi / bus fares, plane, train, car rental, lodging, miscellaneous expenses, tips &amp; gratuities, other,  member membership number and areas provided for descriptions.</t>
  </si>
  <si>
    <t>Enter your figures and text in the unprotected cells shown shaded as:</t>
  </si>
  <si>
    <t>If you are working in a different currency then adjust the ratio in the box</t>
  </si>
  <si>
    <t xml:space="preserve">   relative to the Euro.</t>
  </si>
  <si>
    <t>To enter car mileage type in the actual mileage in the spreadsheet row "Personal Car Usage".  Do not attempt to enter an amount directly into the allowance row.  These values are protected and the program will not allow you to change these cells. The default currency on the Region 8 expense report for car mileage is the Euro.</t>
  </si>
  <si>
    <t>If you have had an Advance from Region 8 then this should be entered (positive number). If there is an agreement that IEEE Corporate (Piscataway, RAB, etc.) will pay for part or all of the cost of your expenditure then this should be entered in line (7) for the appropriate dates and an explanation given.</t>
  </si>
  <si>
    <t>Taxi / Bus (1)</t>
  </si>
  <si>
    <t>Meals / Self (2)</t>
  </si>
  <si>
    <t>Meals / Official Guests (3)</t>
  </si>
  <si>
    <t>Conversion Ratio for your Currency in Box below:</t>
  </si>
  <si>
    <t>All supporting vouchers must be submitted with the report; including hotel bill, rail and plane ticket stubs, etc.</t>
  </si>
  <si>
    <t>All taxi and meal expenses must be detailed on page two of the expense form.</t>
  </si>
  <si>
    <t>Move cursor to the cell where you wish to enter text &amp; type in your data.</t>
  </si>
  <si>
    <t>To enter meals for yourself or official guest, you must enter the values on page two.  There are seven lines corresponding to the seven dates of travel that were entered on page one.  Enter the amounts for breakfast, lunch, dinner and social, and for official guest in the applicable spaces. These amounts will automatically be transferred to page one.  Do not attempt to enter the amounts in the spaces on page one as these ranges are protected.  You should give the names and affiliation of the guests that you are paying for.</t>
  </si>
  <si>
    <t>Enter all remaining expenses directly on page one in their appropriate fields.  Please be sure to complete page two for taxi / bus and tips &amp; gratuities.  An expense row has now been added for Visa and necessary Insurance fees.</t>
  </si>
  <si>
    <t>Region 8 Committee Meetings and Social Events</t>
  </si>
  <si>
    <t>Region 8 Committee Travel</t>
  </si>
  <si>
    <t>Analysed Total</t>
  </si>
  <si>
    <t>Enter the date in the following format (DD-MM-YY).  The corresponding fields on the second page of the form will be updated automatically. Validation is limited and no check is made for invalid entries such as 32-09-05.</t>
  </si>
  <si>
    <t>Total of Expenditures Incurred</t>
  </si>
  <si>
    <t xml:space="preserve">             -</t>
  </si>
  <si>
    <t>R8 Committee Role:</t>
  </si>
  <si>
    <t>Visa</t>
  </si>
  <si>
    <t>Other Expenditures or Recoveries</t>
  </si>
  <si>
    <t>MORE</t>
  </si>
  <si>
    <t>If Payment Is Required through an Intermediate Bank Complete Further Information</t>
  </si>
  <si>
    <r>
      <t>Intermediate Bank</t>
    </r>
    <r>
      <rPr>
        <sz val="10"/>
        <rFont val="Arial"/>
        <family val="0"/>
      </rPr>
      <t>:</t>
    </r>
  </si>
  <si>
    <r>
      <t>Payee Bank</t>
    </r>
    <r>
      <rPr>
        <b/>
        <sz val="10"/>
        <rFont val="Arial"/>
        <family val="2"/>
      </rPr>
      <t>:</t>
    </r>
  </si>
  <si>
    <t>Other Payment Instructions:</t>
  </si>
  <si>
    <t>REIMBURSEMENT - PROCEDURES:                                                                                                                                                                                       REGIONAL COMMITTEE MEMBERS AND STUDENT BRANCHES</t>
  </si>
  <si>
    <t>Convert Balance to Other Currency?</t>
  </si>
  <si>
    <t>Converted Currency Amount</t>
  </si>
  <si>
    <t>Your Address:</t>
  </si>
  <si>
    <t>Bank IBAN or</t>
  </si>
  <si>
    <t>Account Number:</t>
  </si>
  <si>
    <t>Sort Code:</t>
  </si>
  <si>
    <t>Account Number /</t>
  </si>
  <si>
    <t xml:space="preserve">The total reimbursement of travel expense shall be in accordance with the written travel policy of the Region, approved by its Regional Committee. This policy must be guided by the limits established in IEEE Policy and Procedures. IEEE Region 8 expense reimbursement policy is discussed further on the Region 8 Web site. </t>
  </si>
  <si>
    <t>The report spreadsheet contains protected as well as unprotected data.</t>
  </si>
  <si>
    <t xml:space="preserve">at discretion, pay on the receipt of readable scanned copies of </t>
  </si>
  <si>
    <t>supporting documents.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</si>
</sst>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mmmm\ d\,\ yyyy"/>
    <numFmt numFmtId="174" formatCode="d\-mmm\-yyyy"/>
    <numFmt numFmtId="175" formatCode="[$-409]dddd\,\ mmmm\ dd\,\ yyyy"/>
    <numFmt numFmtId="176" formatCode="[$-409]dd\-mmm\-yy;@"/>
    <numFmt numFmtId="177" formatCode="mm/dd/yy;@"/>
    <numFmt numFmtId="178" formatCode="mmm\-yyyy"/>
    <numFmt numFmtId="179" formatCode="[$-409]h:mm:ss\ AM/PM"/>
    <numFmt numFmtId="180" formatCode="00000"/>
    <numFmt numFmtId="181" formatCode="0.00000"/>
    <numFmt numFmtId="182" formatCode="_-* #,##0.00000_-;\-* #,##0.00000_-;_-* &quot;-&quot;?????_-;_-@_-"/>
    <numFmt numFmtId="183" formatCode="#,##0.00;[Red]#,##0.00"/>
    <numFmt numFmtId="184" formatCode="#,##0.00_ ;[Red]\-#,##0.00\ "/>
    <numFmt numFmtId="185" formatCode="0.00;[Red]0.00"/>
    <numFmt numFmtId="186" formatCode="0.00_ ;[Red]\-0.00\ "/>
    <numFmt numFmtId="187" formatCode="0.00000_ ;[Red]\-0.00000\ "/>
    <numFmt numFmtId="188" formatCode="#,##0.00_ ;\-#,##0.00\ "/>
    <numFmt numFmtId="189" formatCode="0.000_ ;[Red]\-0.000\ "/>
    <numFmt numFmtId="190" formatCode="#,##0.00000_ ;[Red]\-#,##0.00000\ "/>
    <numFmt numFmtId="191" formatCode="[$-809]dd\ mmmm\ yyyy"/>
  </numFmts>
  <fonts count="27">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9"/>
      <name val="Arial"/>
      <family val="2"/>
    </font>
    <font>
      <b/>
      <sz val="14"/>
      <name val="Arial"/>
      <family val="0"/>
    </font>
    <font>
      <b/>
      <i/>
      <sz val="8"/>
      <color indexed="10"/>
      <name val="Arial"/>
      <family val="2"/>
    </font>
    <font>
      <sz val="9"/>
      <name val="Arial"/>
      <family val="2"/>
    </font>
    <font>
      <b/>
      <sz val="11"/>
      <name val="Arial"/>
      <family val="2"/>
    </font>
    <font>
      <u val="single"/>
      <sz val="10"/>
      <color indexed="12"/>
      <name val="Arial"/>
      <family val="0"/>
    </font>
    <font>
      <u val="single"/>
      <sz val="10"/>
      <color indexed="36"/>
      <name val="Arial"/>
      <family val="0"/>
    </font>
    <font>
      <b/>
      <u val="single"/>
      <sz val="10"/>
      <color indexed="12"/>
      <name val="Arial"/>
      <family val="2"/>
    </font>
    <font>
      <b/>
      <sz val="9"/>
      <color indexed="10"/>
      <name val="Arial"/>
      <family val="2"/>
    </font>
    <font>
      <sz val="10"/>
      <color indexed="9"/>
      <name val="Arial"/>
      <family val="0"/>
    </font>
    <font>
      <sz val="11"/>
      <name val="Arial"/>
      <family val="2"/>
    </font>
    <font>
      <b/>
      <sz val="10"/>
      <color indexed="10"/>
      <name val="Arial"/>
      <family val="2"/>
    </font>
    <font>
      <b/>
      <u val="single"/>
      <sz val="10"/>
      <name val="Arial"/>
      <family val="2"/>
    </font>
    <font>
      <b/>
      <i/>
      <sz val="10"/>
      <color indexed="48"/>
      <name val="Arial"/>
      <family val="2"/>
    </font>
    <font>
      <b/>
      <sz val="10"/>
      <color indexed="48"/>
      <name val="Arial"/>
      <family val="2"/>
    </font>
    <font>
      <sz val="8"/>
      <color indexed="10"/>
      <name val="Arial"/>
      <family val="2"/>
    </font>
    <font>
      <sz val="10"/>
      <color indexed="10"/>
      <name val="Arial"/>
      <family val="2"/>
    </font>
    <font>
      <b/>
      <i/>
      <sz val="9"/>
      <color indexed="56"/>
      <name val="Arial"/>
      <family val="2"/>
    </font>
    <font>
      <sz val="8"/>
      <color indexed="9"/>
      <name val="Arial"/>
      <family val="0"/>
    </font>
    <font>
      <sz val="9"/>
      <color indexed="9"/>
      <name val="Arial"/>
      <family val="0"/>
    </font>
    <font>
      <b/>
      <i/>
      <sz val="10"/>
      <color indexed="12"/>
      <name val="Arial"/>
      <family val="2"/>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69">
    <border>
      <left/>
      <right/>
      <top/>
      <bottom/>
      <diagonal/>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double"/>
      <bottom style="thin"/>
    </border>
    <border>
      <left style="thin"/>
      <right style="thin"/>
      <top>
        <color indexed="63"/>
      </top>
      <bottom style="double"/>
    </border>
    <border>
      <left>
        <color indexed="63"/>
      </left>
      <right>
        <color indexed="63"/>
      </right>
      <top>
        <color indexed="63"/>
      </top>
      <bottom style="double"/>
    </border>
    <border>
      <left style="medium"/>
      <right style="medium"/>
      <top style="medium"/>
      <bottom style="double"/>
    </border>
    <border>
      <left style="double"/>
      <right style="double"/>
      <top style="double"/>
      <bottom style="double"/>
    </border>
    <border>
      <left style="thin"/>
      <right style="thin"/>
      <top>
        <color indexed="63"/>
      </top>
      <bottom style="thin"/>
    </border>
    <border>
      <left style="thin"/>
      <right style="thin"/>
      <top>
        <color indexed="63"/>
      </top>
      <bottom>
        <color indexed="63"/>
      </bottom>
    </border>
    <border>
      <left style="double"/>
      <right>
        <color indexed="63"/>
      </right>
      <top>
        <color indexed="63"/>
      </top>
      <bottom>
        <color indexed="63"/>
      </bottom>
    </border>
    <border>
      <left style="thin"/>
      <right>
        <color indexed="63"/>
      </right>
      <top>
        <color indexed="63"/>
      </top>
      <bottom style="double"/>
    </border>
    <border>
      <left style="double"/>
      <right style="double"/>
      <top style="double"/>
      <bottom>
        <color indexed="63"/>
      </bottom>
    </border>
    <border>
      <left style="thin"/>
      <right style="thin"/>
      <top style="medium"/>
      <bottom style="medium"/>
    </border>
    <border>
      <left style="double"/>
      <right style="double"/>
      <top style="double"/>
      <bottom style="thin"/>
    </border>
    <border>
      <left>
        <color indexed="63"/>
      </left>
      <right style="thin"/>
      <top style="medium"/>
      <bottom>
        <color indexed="63"/>
      </bottom>
    </border>
    <border>
      <left>
        <color indexed="63"/>
      </left>
      <right style="thin"/>
      <top>
        <color indexed="63"/>
      </top>
      <bottom>
        <color indexed="63"/>
      </bottom>
    </border>
    <border>
      <left style="double"/>
      <right style="double"/>
      <top>
        <color indexed="63"/>
      </top>
      <bottom style="double"/>
    </border>
    <border>
      <left style="thin"/>
      <right>
        <color indexed="63"/>
      </right>
      <top style="medium"/>
      <bottom style="medium"/>
    </border>
    <border>
      <left style="medium"/>
      <right style="thin"/>
      <top style="medium"/>
      <bottom style="medium"/>
    </border>
    <border>
      <left style="thin"/>
      <right style="thin"/>
      <top style="thin"/>
      <bottom style="thin"/>
    </border>
    <border>
      <left>
        <color indexed="63"/>
      </left>
      <right>
        <color indexed="63"/>
      </right>
      <top style="thin"/>
      <bottom style="thin"/>
    </border>
    <border>
      <left style="thin"/>
      <right>
        <color indexed="63"/>
      </right>
      <top style="medium"/>
      <bottom>
        <color indexed="63"/>
      </bottom>
    </border>
    <border>
      <left style="double"/>
      <right>
        <color indexed="63"/>
      </right>
      <top style="double"/>
      <bottom style="thin"/>
    </border>
    <border>
      <left style="double"/>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hair"/>
      <bottom>
        <color indexed="63"/>
      </bottom>
    </border>
    <border>
      <left style="thin"/>
      <right>
        <color indexed="63"/>
      </right>
      <top style="double"/>
      <bottom style="double"/>
    </border>
    <border>
      <left style="thin"/>
      <right style="double"/>
      <top style="double"/>
      <bottom style="double"/>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style="double"/>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color indexed="63"/>
      </right>
      <top style="thin"/>
      <bottom style="double"/>
    </border>
    <border>
      <left>
        <color indexed="63"/>
      </left>
      <right style="thin"/>
      <top style="thin"/>
      <bottom style="double"/>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
      <left style="medium"/>
      <right>
        <color indexed="63"/>
      </right>
      <top style="double"/>
      <bottom style="double"/>
    </border>
    <border>
      <left>
        <color indexed="63"/>
      </left>
      <right style="double"/>
      <top style="double"/>
      <bottom style="double"/>
    </border>
    <border>
      <left>
        <color indexed="63"/>
      </left>
      <right>
        <color indexed="63"/>
      </right>
      <top style="hair"/>
      <bottom style="hair"/>
    </border>
    <border>
      <left>
        <color indexed="63"/>
      </left>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4" fillId="0" borderId="1" xfId="0" applyFont="1" applyBorder="1" applyAlignment="1" applyProtection="1">
      <alignment horizontal="center" vertical="center"/>
      <protection/>
    </xf>
    <xf numFmtId="0" fontId="4" fillId="0" borderId="0" xfId="0" applyFont="1" applyAlignment="1" applyProtection="1">
      <alignment/>
      <protection/>
    </xf>
    <xf numFmtId="0" fontId="4" fillId="0" borderId="2" xfId="0" applyFont="1" applyBorder="1" applyAlignment="1" applyProtection="1">
      <alignment vertical="center"/>
      <protection/>
    </xf>
    <xf numFmtId="0" fontId="1" fillId="0" borderId="3" xfId="0" applyFont="1" applyBorder="1" applyAlignment="1" applyProtection="1">
      <alignment/>
      <protection/>
    </xf>
    <xf numFmtId="20" fontId="4" fillId="0" borderId="4" xfId="0" applyNumberFormat="1" applyFont="1" applyBorder="1" applyAlignment="1" applyProtection="1">
      <alignment vertical="center"/>
      <protection/>
    </xf>
    <xf numFmtId="0" fontId="10" fillId="0" borderId="0" xfId="0" applyFont="1" applyBorder="1" applyAlignment="1" applyProtection="1">
      <alignment/>
      <protection/>
    </xf>
    <xf numFmtId="0" fontId="1"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vertical="center"/>
      <protection/>
    </xf>
    <xf numFmtId="0" fontId="4" fillId="0" borderId="5" xfId="0" applyFont="1" applyBorder="1" applyAlignment="1" applyProtection="1">
      <alignment vertical="center"/>
      <protection/>
    </xf>
    <xf numFmtId="0" fontId="0" fillId="0" borderId="5" xfId="0" applyBorder="1" applyAlignment="1" applyProtection="1">
      <alignment vertical="center"/>
      <protection/>
    </xf>
    <xf numFmtId="49" fontId="4" fillId="0" borderId="4" xfId="0" applyNumberFormat="1" applyFont="1" applyBorder="1" applyAlignment="1" applyProtection="1">
      <alignment vertical="center"/>
      <protection/>
    </xf>
    <xf numFmtId="0" fontId="0" fillId="0" borderId="0" xfId="0" applyAlignment="1">
      <alignment/>
    </xf>
    <xf numFmtId="0" fontId="0" fillId="2" borderId="0" xfId="0" applyFill="1" applyAlignment="1">
      <alignment/>
    </xf>
    <xf numFmtId="176" fontId="9" fillId="2" borderId="6"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49" fontId="1" fillId="2"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84" fontId="0" fillId="2" borderId="3" xfId="0" applyNumberFormat="1" applyFill="1" applyBorder="1" applyAlignment="1" applyProtection="1">
      <alignment/>
      <protection locked="0"/>
    </xf>
    <xf numFmtId="184" fontId="9" fillId="2" borderId="11" xfId="0" applyNumberFormat="1" applyFont="1" applyFill="1" applyBorder="1" applyAlignment="1" applyProtection="1">
      <alignment vertical="center"/>
      <protection locked="0"/>
    </xf>
    <xf numFmtId="184" fontId="9" fillId="2" borderId="3" xfId="0" applyNumberFormat="1" applyFont="1" applyFill="1" applyBorder="1" applyAlignment="1" applyProtection="1">
      <alignment vertical="center"/>
      <protection locked="0"/>
    </xf>
    <xf numFmtId="184" fontId="9" fillId="2" borderId="12" xfId="0" applyNumberFormat="1" applyFont="1" applyFill="1" applyBorder="1" applyAlignment="1" applyProtection="1">
      <alignment vertical="center"/>
      <protection locked="0"/>
    </xf>
    <xf numFmtId="184" fontId="9" fillId="2" borderId="0" xfId="0" applyNumberFormat="1" applyFont="1" applyFill="1" applyBorder="1" applyAlignment="1" applyProtection="1">
      <alignment vertical="center"/>
      <protection locked="0"/>
    </xf>
    <xf numFmtId="184" fontId="9" fillId="2" borderId="13" xfId="0" applyNumberFormat="1" applyFont="1" applyFill="1" applyBorder="1" applyAlignment="1" applyProtection="1">
      <alignment vertical="center"/>
      <protection locked="0"/>
    </xf>
    <xf numFmtId="0" fontId="1" fillId="2" borderId="3" xfId="0" applyFont="1" applyFill="1" applyBorder="1" applyAlignment="1" applyProtection="1">
      <alignment horizontal="center"/>
      <protection locked="0"/>
    </xf>
    <xf numFmtId="0" fontId="0" fillId="3" borderId="0" xfId="0" applyFill="1" applyAlignment="1">
      <alignment/>
    </xf>
    <xf numFmtId="190" fontId="0" fillId="4" borderId="10" xfId="0" applyNumberFormat="1" applyFont="1" applyFill="1" applyBorder="1" applyAlignment="1" applyProtection="1">
      <alignment horizontal="center" vertical="center"/>
      <protection locked="0"/>
    </xf>
    <xf numFmtId="0" fontId="0" fillId="3" borderId="0" xfId="0" applyFill="1" applyAlignment="1">
      <alignment/>
    </xf>
    <xf numFmtId="0" fontId="0" fillId="2" borderId="0" xfId="0" applyFill="1" applyAlignment="1">
      <alignment/>
    </xf>
    <xf numFmtId="187" fontId="0" fillId="2" borderId="1" xfId="0" applyNumberFormat="1" applyFont="1" applyFill="1" applyBorder="1" applyAlignment="1" applyProtection="1">
      <alignment horizontal="center"/>
      <protection locked="0"/>
    </xf>
    <xf numFmtId="0" fontId="4" fillId="0" borderId="14" xfId="0" applyFont="1" applyBorder="1" applyAlignment="1" applyProtection="1">
      <alignment/>
      <protection/>
    </xf>
    <xf numFmtId="0" fontId="6" fillId="0" borderId="15" xfId="0" applyFont="1" applyBorder="1" applyAlignment="1" applyProtection="1">
      <alignment horizontal="center"/>
      <protection hidden="1"/>
    </xf>
    <xf numFmtId="184" fontId="9" fillId="0" borderId="11" xfId="0" applyNumberFormat="1" applyFont="1" applyBorder="1" applyAlignment="1" applyProtection="1">
      <alignment vertical="center"/>
      <protection hidden="1"/>
    </xf>
    <xf numFmtId="184" fontId="9" fillId="0" borderId="16" xfId="0" applyNumberFormat="1" applyFont="1" applyBorder="1" applyAlignment="1" applyProtection="1">
      <alignment vertical="center"/>
      <protection hidden="1"/>
    </xf>
    <xf numFmtId="0" fontId="9" fillId="0" borderId="10" xfId="0" applyFont="1" applyFill="1" applyBorder="1" applyAlignment="1" applyProtection="1">
      <alignment vertical="center"/>
      <protection hidden="1"/>
    </xf>
    <xf numFmtId="184" fontId="9" fillId="0" borderId="17" xfId="0" applyNumberFormat="1" applyFont="1" applyBorder="1" applyAlignment="1" applyProtection="1">
      <alignment vertical="center"/>
      <protection hidden="1"/>
    </xf>
    <xf numFmtId="184" fontId="9" fillId="0" borderId="10" xfId="0" applyNumberFormat="1" applyFont="1" applyBorder="1" applyAlignment="1" applyProtection="1">
      <alignment vertical="center"/>
      <protection hidden="1"/>
    </xf>
    <xf numFmtId="0" fontId="9" fillId="0" borderId="10" xfId="0" applyFont="1" applyBorder="1" applyAlignment="1" applyProtection="1">
      <alignment horizontal="center" vertical="center"/>
      <protection hidden="1"/>
    </xf>
    <xf numFmtId="184" fontId="9" fillId="0" borderId="10" xfId="0" applyNumberFormat="1" applyFont="1" applyBorder="1" applyAlignment="1" applyProtection="1">
      <alignment horizontal="right" vertical="center"/>
      <protection hidden="1"/>
    </xf>
    <xf numFmtId="49" fontId="4" fillId="0" borderId="18"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2" fontId="15" fillId="0" borderId="0" xfId="0" applyNumberFormat="1" applyFont="1" applyBorder="1" applyAlignment="1" applyProtection="1">
      <alignment/>
      <protection hidden="1"/>
    </xf>
    <xf numFmtId="176" fontId="1" fillId="0" borderId="3" xfId="0" applyNumberFormat="1" applyFont="1" applyBorder="1" applyAlignment="1" applyProtection="1">
      <alignment horizontal="left"/>
      <protection hidden="1"/>
    </xf>
    <xf numFmtId="176" fontId="0" fillId="0" borderId="3" xfId="0" applyNumberFormat="1" applyBorder="1" applyAlignment="1" applyProtection="1">
      <alignment horizontal="center"/>
      <protection hidden="1"/>
    </xf>
    <xf numFmtId="0" fontId="0" fillId="0" borderId="0" xfId="0" applyBorder="1" applyAlignment="1" applyProtection="1">
      <alignment/>
      <protection/>
    </xf>
    <xf numFmtId="189" fontId="9" fillId="0" borderId="3" xfId="0" applyNumberFormat="1" applyFont="1" applyBorder="1" applyAlignment="1" applyProtection="1">
      <alignment horizontal="center" vertic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protection hidden="1"/>
    </xf>
    <xf numFmtId="0" fontId="1" fillId="0" borderId="0" xfId="0" applyFont="1" applyAlignment="1" applyProtection="1">
      <alignment/>
      <protection hidden="1"/>
    </xf>
    <xf numFmtId="0" fontId="6" fillId="0" borderId="20" xfId="0" applyFont="1" applyBorder="1" applyAlignment="1" applyProtection="1">
      <alignment horizontal="center"/>
      <protection hidden="1"/>
    </xf>
    <xf numFmtId="0" fontId="6" fillId="5" borderId="21" xfId="0" applyFont="1" applyFill="1" applyBorder="1" applyAlignment="1" applyProtection="1">
      <alignment vertical="center"/>
      <protection hidden="1"/>
    </xf>
    <xf numFmtId="0" fontId="4" fillId="5" borderId="22" xfId="0" applyFont="1" applyFill="1" applyBorder="1" applyAlignment="1" applyProtection="1">
      <alignment vertical="center"/>
      <protection hidden="1"/>
    </xf>
    <xf numFmtId="0" fontId="10" fillId="0" borderId="3" xfId="0" applyFont="1" applyBorder="1" applyAlignment="1" applyProtection="1">
      <alignment vertical="center"/>
      <protection hidden="1"/>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centerContinuous"/>
      <protection hidden="1"/>
    </xf>
    <xf numFmtId="0" fontId="1" fillId="0" borderId="0" xfId="0" applyFont="1" applyAlignment="1" applyProtection="1">
      <alignment horizontal="centerContinuous"/>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0" fontId="13" fillId="2" borderId="0" xfId="20" applyFont="1" applyFill="1" applyAlignment="1" applyProtection="1">
      <alignment horizontal="center"/>
      <protection hidden="1"/>
    </xf>
    <xf numFmtId="0" fontId="4" fillId="2" borderId="0" xfId="0" applyFont="1" applyFill="1" applyAlignment="1" applyProtection="1">
      <alignment/>
      <protection hidden="1"/>
    </xf>
    <xf numFmtId="0" fontId="4" fillId="2" borderId="0" xfId="0" applyFont="1" applyFill="1" applyAlignment="1" applyProtection="1">
      <alignment/>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horizontal="center" vertical="top"/>
      <protection hidden="1"/>
    </xf>
    <xf numFmtId="0" fontId="0" fillId="3" borderId="0" xfId="0" applyFont="1" applyFill="1" applyAlignment="1" applyProtection="1">
      <alignment horizontal="center" vertical="top" wrapText="1"/>
      <protection hidden="1"/>
    </xf>
    <xf numFmtId="0" fontId="0" fillId="3" borderId="0" xfId="0" applyFont="1" applyFill="1" applyAlignment="1" applyProtection="1">
      <alignment horizontal="center" vertical="center"/>
      <protection hidden="1"/>
    </xf>
    <xf numFmtId="0" fontId="0" fillId="6" borderId="23" xfId="0" applyFill="1" applyBorder="1" applyAlignment="1" applyProtection="1">
      <alignment/>
      <protection hidden="1"/>
    </xf>
    <xf numFmtId="181" fontId="0" fillId="6" borderId="1" xfId="0" applyNumberFormat="1" applyFont="1" applyFill="1" applyBorder="1" applyAlignment="1" applyProtection="1">
      <alignment horizontal="center" vertical="top" wrapText="1"/>
      <protection hidden="1"/>
    </xf>
    <xf numFmtId="0" fontId="16" fillId="3" borderId="0" xfId="0" applyFont="1" applyFill="1" applyAlignment="1" applyProtection="1">
      <alignment horizontal="left"/>
      <protection hidden="1"/>
    </xf>
    <xf numFmtId="187" fontId="0" fillId="4" borderId="10" xfId="0" applyNumberFormat="1" applyFont="1" applyFill="1" applyBorder="1" applyAlignment="1" applyProtection="1">
      <alignment horizontal="center"/>
      <protection hidden="1"/>
    </xf>
    <xf numFmtId="184" fontId="15" fillId="0" borderId="0" xfId="0" applyNumberFormat="1" applyFont="1" applyAlignment="1" applyProtection="1">
      <alignment/>
      <protection hidden="1"/>
    </xf>
    <xf numFmtId="0" fontId="9" fillId="0" borderId="24" xfId="0" applyFont="1" applyBorder="1" applyAlignment="1" applyProtection="1">
      <alignment vertical="center"/>
      <protection/>
    </xf>
    <xf numFmtId="0" fontId="4" fillId="0" borderId="25" xfId="0" applyFont="1" applyBorder="1" applyAlignment="1" applyProtection="1">
      <alignment vertical="center"/>
      <protection locked="0"/>
    </xf>
    <xf numFmtId="0" fontId="4" fillId="0" borderId="4" xfId="0" applyFont="1" applyBorder="1" applyAlignment="1" applyProtection="1">
      <alignment vertical="center"/>
      <protection locked="0"/>
    </xf>
    <xf numFmtId="0" fontId="0" fillId="0" borderId="0" xfId="0" applyBorder="1" applyAlignment="1" applyProtection="1">
      <alignment/>
      <protection/>
    </xf>
    <xf numFmtId="184" fontId="15" fillId="0" borderId="0" xfId="0" applyNumberFormat="1" applyFont="1" applyBorder="1" applyAlignment="1" applyProtection="1">
      <alignment/>
      <protection hidden="1"/>
    </xf>
    <xf numFmtId="186" fontId="9" fillId="0" borderId="26" xfId="0" applyNumberFormat="1" applyFont="1" applyBorder="1" applyAlignment="1" applyProtection="1">
      <alignment vertical="center"/>
      <protection hidden="1"/>
    </xf>
    <xf numFmtId="186" fontId="9" fillId="0" borderId="27" xfId="0" applyNumberFormat="1" applyFont="1" applyBorder="1" applyAlignment="1" applyProtection="1">
      <alignment vertical="center"/>
      <protection hidden="1"/>
    </xf>
    <xf numFmtId="0" fontId="0" fillId="0" borderId="0" xfId="0" applyAlignment="1" applyProtection="1">
      <alignment/>
      <protection/>
    </xf>
    <xf numFmtId="0" fontId="0" fillId="0" borderId="0" xfId="0" applyAlignment="1">
      <alignment vertical="center"/>
    </xf>
    <xf numFmtId="0" fontId="0" fillId="0" borderId="0" xfId="0" applyBorder="1" applyAlignment="1" applyProtection="1">
      <alignment horizontal="right" vertical="center"/>
      <protection/>
    </xf>
    <xf numFmtId="0" fontId="0" fillId="0" borderId="28" xfId="0" applyBorder="1" applyAlignment="1">
      <alignment vertical="center"/>
    </xf>
    <xf numFmtId="0" fontId="4" fillId="0" borderId="29" xfId="0" applyFont="1" applyBorder="1" applyAlignment="1" applyProtection="1">
      <alignment/>
      <protection/>
    </xf>
    <xf numFmtId="0" fontId="4" fillId="0" borderId="12" xfId="0" applyFont="1" applyBorder="1" applyAlignment="1" applyProtection="1">
      <alignment/>
      <protection/>
    </xf>
    <xf numFmtId="0" fontId="4" fillId="0" borderId="7" xfId="0" applyFont="1" applyBorder="1" applyAlignment="1" applyProtection="1">
      <alignment/>
      <protection/>
    </xf>
    <xf numFmtId="0" fontId="4" fillId="0" borderId="0" xfId="0" applyFont="1" applyAlignment="1" applyProtection="1">
      <alignment/>
      <protection/>
    </xf>
    <xf numFmtId="0" fontId="0" fillId="0" borderId="19" xfId="0" applyBorder="1" applyAlignment="1">
      <alignment/>
    </xf>
    <xf numFmtId="0" fontId="4" fillId="0" borderId="4" xfId="0" applyFont="1" applyBorder="1" applyAlignment="1" applyProtection="1">
      <alignment vertical="center"/>
      <protection/>
    </xf>
    <xf numFmtId="0" fontId="4" fillId="0" borderId="0" xfId="0" applyFont="1" applyBorder="1" applyAlignment="1" applyProtection="1">
      <alignment/>
      <protection/>
    </xf>
    <xf numFmtId="0" fontId="8" fillId="0" borderId="0" xfId="0" applyFont="1" applyAlignment="1">
      <alignment horizontal="center"/>
    </xf>
    <xf numFmtId="0" fontId="4" fillId="0" borderId="0" xfId="0" applyFont="1" applyAlignment="1">
      <alignment/>
    </xf>
    <xf numFmtId="0" fontId="1" fillId="0" borderId="0" xfId="0" applyFont="1" applyAlignment="1" applyProtection="1">
      <alignment/>
      <protection/>
    </xf>
    <xf numFmtId="0" fontId="0" fillId="0" borderId="19" xfId="0" applyBorder="1" applyAlignment="1">
      <alignment vertical="center"/>
    </xf>
    <xf numFmtId="0" fontId="0" fillId="0" borderId="30" xfId="0" applyBorder="1" applyAlignment="1">
      <alignment/>
    </xf>
    <xf numFmtId="0" fontId="9" fillId="0" borderId="31" xfId="0" applyFont="1" applyBorder="1" applyAlignment="1" applyProtection="1">
      <alignment vertical="center"/>
      <protection/>
    </xf>
    <xf numFmtId="0" fontId="21" fillId="0" borderId="0" xfId="0" applyFont="1" applyAlignment="1" applyProtection="1">
      <alignment/>
      <protection/>
    </xf>
    <xf numFmtId="0" fontId="22" fillId="0" borderId="0" xfId="0" applyFont="1" applyAlignment="1" applyProtection="1">
      <alignment/>
      <protection hidden="1"/>
    </xf>
    <xf numFmtId="0" fontId="22" fillId="0" borderId="19" xfId="0" applyFont="1" applyBorder="1" applyAlignment="1" applyProtection="1">
      <alignment/>
      <protection hidden="1"/>
    </xf>
    <xf numFmtId="0" fontId="0" fillId="0" borderId="0" xfId="0" applyAlignment="1" applyProtection="1">
      <alignment/>
      <protection hidden="1"/>
    </xf>
    <xf numFmtId="0" fontId="9" fillId="0" borderId="24" xfId="0" applyFont="1" applyBorder="1" applyAlignment="1" applyProtection="1">
      <alignment vertical="center"/>
      <protection hidden="1"/>
    </xf>
    <xf numFmtId="174" fontId="0" fillId="0" borderId="0" xfId="0" applyNumberFormat="1" applyBorder="1" applyAlignment="1" applyProtection="1">
      <alignment/>
      <protection hidden="1"/>
    </xf>
    <xf numFmtId="184" fontId="0" fillId="0" borderId="0" xfId="0" applyNumberFormat="1" applyAlignment="1" applyProtection="1">
      <alignment/>
      <protection/>
    </xf>
    <xf numFmtId="0" fontId="15" fillId="0" borderId="0" xfId="0" applyFont="1" applyAlignment="1" applyProtection="1">
      <alignment/>
      <protection/>
    </xf>
    <xf numFmtId="0" fontId="15" fillId="0" borderId="0" xfId="0" applyFont="1" applyAlignment="1">
      <alignment/>
    </xf>
    <xf numFmtId="0" fontId="15" fillId="0" borderId="0" xfId="0" applyFont="1" applyAlignment="1" applyProtection="1">
      <alignment/>
      <protection hidden="1"/>
    </xf>
    <xf numFmtId="184" fontId="15" fillId="0" borderId="0" xfId="0" applyNumberFormat="1" applyFont="1" applyAlignment="1" applyProtection="1">
      <alignment/>
      <protection hidden="1"/>
    </xf>
    <xf numFmtId="0" fontId="24" fillId="0" borderId="0" xfId="0" applyFont="1" applyAlignment="1" applyProtection="1">
      <alignment/>
      <protection hidden="1"/>
    </xf>
    <xf numFmtId="0" fontId="15" fillId="0" borderId="0" xfId="0" applyFont="1" applyBorder="1" applyAlignment="1">
      <alignment/>
    </xf>
    <xf numFmtId="0" fontId="24" fillId="0" borderId="0" xfId="0" applyFont="1" applyBorder="1" applyAlignment="1" applyProtection="1">
      <alignment/>
      <protection hidden="1"/>
    </xf>
    <xf numFmtId="0" fontId="15" fillId="0" borderId="0" xfId="0" applyFont="1" applyBorder="1" applyAlignment="1" applyProtection="1">
      <alignment/>
      <protection hidden="1"/>
    </xf>
    <xf numFmtId="184" fontId="25" fillId="0" borderId="0" xfId="0" applyNumberFormat="1" applyFont="1" applyBorder="1" applyAlignment="1" applyProtection="1">
      <alignment vertical="center"/>
      <protection hidden="1"/>
    </xf>
    <xf numFmtId="186" fontId="15" fillId="0" borderId="0" xfId="0" applyNumberFormat="1" applyFont="1" applyBorder="1" applyAlignment="1" applyProtection="1">
      <alignment/>
      <protection hidden="1"/>
    </xf>
    <xf numFmtId="0" fontId="0" fillId="2" borderId="0" xfId="0" applyFill="1" applyBorder="1" applyAlignment="1">
      <alignment/>
    </xf>
    <xf numFmtId="0" fontId="15" fillId="0" borderId="0" xfId="0" applyFont="1" applyAlignment="1">
      <alignment/>
    </xf>
    <xf numFmtId="0" fontId="9" fillId="0" borderId="31" xfId="0" applyFont="1" applyBorder="1" applyAlignment="1" applyProtection="1">
      <alignment vertical="center"/>
      <protection hidden="1"/>
    </xf>
    <xf numFmtId="0" fontId="9" fillId="0" borderId="32" xfId="0" applyFont="1" applyBorder="1" applyAlignment="1" applyProtection="1">
      <alignment vertical="center"/>
      <protection hidden="1"/>
    </xf>
    <xf numFmtId="184" fontId="0" fillId="2" borderId="3" xfId="0" applyNumberFormat="1" applyFill="1" applyBorder="1" applyAlignment="1" applyProtection="1">
      <alignment/>
      <protection locked="0"/>
    </xf>
    <xf numFmtId="0" fontId="0" fillId="2" borderId="0" xfId="0" applyFill="1" applyBorder="1" applyAlignment="1" applyProtection="1">
      <alignment/>
      <protection hidden="1"/>
    </xf>
    <xf numFmtId="0" fontId="26" fillId="2" borderId="0" xfId="0" applyFont="1" applyFill="1" applyAlignment="1" applyProtection="1">
      <alignment/>
      <protection hidden="1"/>
    </xf>
    <xf numFmtId="0" fontId="0" fillId="2" borderId="33" xfId="0" applyFill="1" applyBorder="1" applyAlignment="1" applyProtection="1">
      <alignment/>
      <protection hidden="1"/>
    </xf>
    <xf numFmtId="0" fontId="0" fillId="2" borderId="0" xfId="0" applyFill="1" applyAlignment="1" applyProtection="1">
      <alignment/>
      <protection hidden="1"/>
    </xf>
    <xf numFmtId="0" fontId="1" fillId="2" borderId="0" xfId="0" applyFont="1" applyFill="1" applyBorder="1" applyAlignment="1" applyProtection="1">
      <alignment/>
      <protection hidden="1"/>
    </xf>
    <xf numFmtId="40" fontId="1" fillId="2" borderId="0" xfId="0" applyNumberFormat="1" applyFont="1" applyFill="1" applyBorder="1" applyAlignment="1" applyProtection="1">
      <alignment/>
      <protection hidden="1"/>
    </xf>
    <xf numFmtId="0" fontId="4" fillId="0" borderId="0" xfId="0" applyFont="1" applyAlignment="1" applyProtection="1">
      <alignment horizontal="center" vertical="center"/>
      <protection hidden="1"/>
    </xf>
    <xf numFmtId="40" fontId="9" fillId="2" borderId="7" xfId="0" applyNumberFormat="1" applyFont="1" applyFill="1" applyBorder="1" applyAlignment="1" applyProtection="1">
      <alignment vertical="center"/>
      <protection locked="0"/>
    </xf>
    <xf numFmtId="40" fontId="9" fillId="2" borderId="34" xfId="0" applyNumberFormat="1" applyFont="1" applyFill="1" applyBorder="1" applyAlignment="1" applyProtection="1">
      <alignment vertical="center"/>
      <protection locked="0"/>
    </xf>
    <xf numFmtId="40" fontId="9" fillId="2" borderId="35" xfId="0" applyNumberFormat="1" applyFont="1" applyFill="1" applyBorder="1" applyAlignment="1" applyProtection="1">
      <alignment vertical="center"/>
      <protection locked="0"/>
    </xf>
    <xf numFmtId="40" fontId="9" fillId="2" borderId="11" xfId="0" applyNumberFormat="1" applyFont="1" applyFill="1" applyBorder="1" applyAlignment="1" applyProtection="1">
      <alignment vertical="center"/>
      <protection locked="0"/>
    </xf>
    <xf numFmtId="40" fontId="9" fillId="2" borderId="3" xfId="0" applyNumberFormat="1" applyFont="1" applyFill="1" applyBorder="1" applyAlignment="1" applyProtection="1">
      <alignment vertical="center"/>
      <protection locked="0"/>
    </xf>
    <xf numFmtId="0" fontId="1" fillId="2" borderId="0" xfId="0" applyFont="1" applyFill="1" applyAlignment="1">
      <alignment/>
    </xf>
    <xf numFmtId="0" fontId="0" fillId="0" borderId="3" xfId="0" applyBorder="1" applyAlignment="1">
      <alignment vertical="center"/>
    </xf>
    <xf numFmtId="0" fontId="10" fillId="0" borderId="36" xfId="0" applyFont="1" applyBorder="1" applyAlignment="1" applyProtection="1">
      <alignment vertical="center"/>
      <protection hidden="1"/>
    </xf>
    <xf numFmtId="0" fontId="1" fillId="0" borderId="3" xfId="0" applyFont="1" applyBorder="1" applyAlignment="1" applyProtection="1">
      <alignment vertical="center"/>
      <protection hidden="1"/>
    </xf>
    <xf numFmtId="0" fontId="0" fillId="0" borderId="0" xfId="0" applyFont="1" applyAlignment="1" applyProtection="1">
      <alignment/>
      <protection hidden="1"/>
    </xf>
    <xf numFmtId="0" fontId="1" fillId="2" borderId="3"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0" fillId="0" borderId="38" xfId="0" applyBorder="1" applyAlignment="1">
      <alignment vertical="center"/>
    </xf>
    <xf numFmtId="0" fontId="0" fillId="0" borderId="0" xfId="0" applyAlignment="1" applyProtection="1">
      <alignment/>
      <protection hidden="1"/>
    </xf>
    <xf numFmtId="0" fontId="0" fillId="0" borderId="39" xfId="0" applyBorder="1" applyAlignment="1" applyProtection="1">
      <alignment vertical="center"/>
      <protection hidden="1"/>
    </xf>
    <xf numFmtId="0" fontId="9" fillId="2" borderId="24" xfId="0" applyFont="1" applyFill="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24" xfId="0" applyFont="1" applyBorder="1" applyAlignment="1" applyProtection="1">
      <alignment vertical="center"/>
      <protection/>
    </xf>
    <xf numFmtId="0" fontId="9" fillId="0" borderId="24" xfId="0" applyFont="1" applyBorder="1" applyAlignment="1" applyProtection="1">
      <alignment vertical="center"/>
      <protection locked="0"/>
    </xf>
    <xf numFmtId="0" fontId="9" fillId="5" borderId="40" xfId="0" applyFont="1" applyFill="1" applyBorder="1" applyAlignment="1">
      <alignment vertical="center"/>
    </xf>
    <xf numFmtId="0" fontId="0" fillId="0" borderId="40" xfId="0" applyBorder="1" applyAlignment="1">
      <alignment vertical="center"/>
    </xf>
    <xf numFmtId="0" fontId="11" fillId="2" borderId="0" xfId="20" applyFill="1" applyAlignment="1">
      <alignment/>
    </xf>
    <xf numFmtId="0" fontId="9" fillId="0" borderId="24" xfId="0" applyFont="1" applyBorder="1" applyAlignment="1" applyProtection="1">
      <alignment vertical="center"/>
      <protection hidden="1"/>
    </xf>
    <xf numFmtId="0" fontId="9" fillId="0" borderId="41" xfId="0" applyFont="1" applyFill="1" applyBorder="1" applyAlignment="1" applyProtection="1">
      <alignment vertical="center"/>
      <protection hidden="1"/>
    </xf>
    <xf numFmtId="0" fontId="0" fillId="0" borderId="42" xfId="0" applyBorder="1" applyAlignment="1" applyProtection="1">
      <alignment vertical="center"/>
      <protection hidden="1"/>
    </xf>
    <xf numFmtId="0" fontId="0" fillId="0" borderId="43" xfId="0" applyBorder="1" applyAlignment="1" applyProtection="1">
      <alignment vertical="center"/>
      <protection hidden="1"/>
    </xf>
    <xf numFmtId="0" fontId="9" fillId="0" borderId="44" xfId="0" applyFont="1" applyBorder="1" applyAlignment="1" applyProtection="1">
      <alignment vertical="center"/>
      <protection hidden="1"/>
    </xf>
    <xf numFmtId="0" fontId="0" fillId="0" borderId="28" xfId="0" applyBorder="1" applyAlignment="1" applyProtection="1">
      <alignment vertical="center"/>
      <protection hidden="1"/>
    </xf>
    <xf numFmtId="0" fontId="1" fillId="2" borderId="3" xfId="0" applyNumberFormat="1" applyFont="1" applyFill="1" applyBorder="1" applyAlignment="1" applyProtection="1">
      <alignment/>
      <protection locked="0"/>
    </xf>
    <xf numFmtId="0" fontId="4" fillId="0" borderId="8" xfId="0" applyFont="1" applyBorder="1" applyAlignment="1" applyProtection="1">
      <alignment/>
      <protection/>
    </xf>
    <xf numFmtId="0" fontId="4" fillId="0" borderId="45" xfId="0" applyFont="1" applyBorder="1" applyAlignment="1" applyProtection="1">
      <alignment/>
      <protection/>
    </xf>
    <xf numFmtId="0" fontId="9" fillId="0" borderId="46" xfId="0" applyFont="1" applyBorder="1" applyAlignment="1" applyProtection="1">
      <alignment vertical="center"/>
      <protection hidden="1"/>
    </xf>
    <xf numFmtId="0" fontId="0" fillId="0" borderId="24" xfId="0" applyBorder="1" applyAlignment="1" applyProtection="1">
      <alignment vertical="center"/>
      <protection hidden="1"/>
    </xf>
    <xf numFmtId="0" fontId="0" fillId="0" borderId="47" xfId="0" applyBorder="1" applyAlignment="1" applyProtection="1">
      <alignment vertical="center"/>
      <protection hidden="1"/>
    </xf>
    <xf numFmtId="0" fontId="6" fillId="0" borderId="48" xfId="0" applyFont="1" applyBorder="1" applyAlignment="1" applyProtection="1">
      <alignment vertical="center"/>
      <protection hidden="1"/>
    </xf>
    <xf numFmtId="0" fontId="0" fillId="0" borderId="40" xfId="0" applyBorder="1" applyAlignment="1" applyProtection="1">
      <alignment vertical="center"/>
      <protection hidden="1"/>
    </xf>
    <xf numFmtId="0" fontId="0" fillId="0" borderId="49" xfId="0" applyBorder="1" applyAlignment="1" applyProtection="1">
      <alignment vertical="center"/>
      <protection hidden="1"/>
    </xf>
    <xf numFmtId="0" fontId="4" fillId="0" borderId="0" xfId="0" applyFont="1" applyAlignment="1" applyProtection="1">
      <alignment/>
      <protection/>
    </xf>
    <xf numFmtId="0" fontId="4" fillId="0" borderId="19" xfId="0" applyFont="1" applyBorder="1" applyAlignment="1" applyProtection="1">
      <alignment/>
      <protection/>
    </xf>
    <xf numFmtId="0" fontId="9" fillId="0" borderId="41" xfId="0" applyFont="1" applyBorder="1" applyAlignment="1" applyProtection="1">
      <alignment vertical="center"/>
      <protection hidden="1"/>
    </xf>
    <xf numFmtId="0" fontId="9" fillId="0" borderId="50" xfId="0" applyFont="1" applyBorder="1" applyAlignment="1" applyProtection="1">
      <alignment vertical="center"/>
      <protection hidden="1"/>
    </xf>
    <xf numFmtId="0" fontId="0" fillId="0" borderId="0" xfId="0" applyAlignment="1" applyProtection="1">
      <alignment vertical="center"/>
      <protection hidden="1"/>
    </xf>
    <xf numFmtId="0" fontId="0" fillId="0" borderId="51" xfId="0" applyBorder="1" applyAlignment="1" applyProtection="1">
      <alignment vertical="center"/>
      <protection hidden="1"/>
    </xf>
    <xf numFmtId="0" fontId="1" fillId="2" borderId="24" xfId="0" applyFont="1" applyFill="1" applyBorder="1" applyAlignment="1" applyProtection="1">
      <alignment/>
      <protection locked="0"/>
    </xf>
    <xf numFmtId="0" fontId="9" fillId="2" borderId="3" xfId="0" applyFont="1" applyFill="1" applyBorder="1" applyAlignment="1" applyProtection="1">
      <alignment vertical="center"/>
      <protection locked="0"/>
    </xf>
    <xf numFmtId="0" fontId="4" fillId="0" borderId="52" xfId="0" applyFont="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0" fillId="2" borderId="24" xfId="0" applyFill="1" applyBorder="1" applyAlignment="1" applyProtection="1">
      <alignment/>
      <protection locked="0"/>
    </xf>
    <xf numFmtId="0" fontId="0" fillId="2" borderId="55" xfId="0" applyFont="1" applyFill="1" applyBorder="1" applyAlignment="1" applyProtection="1">
      <alignment/>
      <protection locked="0"/>
    </xf>
    <xf numFmtId="0" fontId="0" fillId="2" borderId="56" xfId="0" applyFont="1" applyFill="1" applyBorder="1" applyAlignment="1" applyProtection="1">
      <alignment/>
      <protection locked="0"/>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0" fillId="2" borderId="3" xfId="0" applyFill="1" applyBorder="1" applyAlignment="1" applyProtection="1">
      <alignment/>
      <protection locked="0"/>
    </xf>
    <xf numFmtId="0" fontId="9" fillId="0" borderId="31"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4" fillId="0" borderId="57" xfId="0" applyFont="1" applyBorder="1" applyAlignment="1">
      <alignment/>
    </xf>
    <xf numFmtId="0" fontId="0" fillId="0" borderId="58" xfId="0" applyBorder="1" applyAlignment="1">
      <alignment/>
    </xf>
    <xf numFmtId="0" fontId="6" fillId="0" borderId="59" xfId="0" applyFont="1" applyBorder="1" applyAlignment="1" applyProtection="1">
      <alignment/>
      <protection hidden="1"/>
    </xf>
    <xf numFmtId="0" fontId="0" fillId="0" borderId="60" xfId="0" applyBorder="1" applyAlignment="1" applyProtection="1">
      <alignment/>
      <protection hidden="1"/>
    </xf>
    <xf numFmtId="0" fontId="0" fillId="0" borderId="61" xfId="0" applyBorder="1" applyAlignment="1" applyProtection="1">
      <alignment/>
      <protection hidden="1"/>
    </xf>
    <xf numFmtId="0" fontId="6" fillId="0" borderId="62" xfId="0" applyFont="1" applyBorder="1" applyAlignment="1" applyProtection="1">
      <alignment/>
      <protection hidden="1"/>
    </xf>
    <xf numFmtId="0" fontId="0" fillId="0" borderId="30" xfId="0" applyBorder="1" applyAlignment="1" applyProtection="1">
      <alignment/>
      <protection hidden="1"/>
    </xf>
    <xf numFmtId="0" fontId="0" fillId="0" borderId="63" xfId="0" applyBorder="1" applyAlignment="1" applyProtection="1">
      <alignment/>
      <protection hidden="1"/>
    </xf>
    <xf numFmtId="0" fontId="9" fillId="0" borderId="62"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63" xfId="0" applyBorder="1" applyAlignment="1" applyProtection="1">
      <alignment vertical="center"/>
      <protection hidden="1"/>
    </xf>
    <xf numFmtId="0" fontId="6" fillId="0" borderId="64" xfId="0" applyFont="1" applyBorder="1" applyAlignment="1" applyProtection="1">
      <alignment/>
      <protection hidden="1"/>
    </xf>
    <xf numFmtId="0" fontId="9" fillId="0" borderId="45" xfId="0" applyFont="1" applyBorder="1" applyAlignment="1" applyProtection="1">
      <alignment/>
      <protection hidden="1"/>
    </xf>
    <xf numFmtId="0" fontId="9" fillId="0" borderId="52" xfId="0" applyFont="1"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9" fillId="0" borderId="59" xfId="0" applyFont="1" applyBorder="1" applyAlignment="1" applyProtection="1">
      <alignment vertical="center"/>
      <protection hidden="1"/>
    </xf>
    <xf numFmtId="0" fontId="0" fillId="0" borderId="60" xfId="0" applyBorder="1" applyAlignment="1" applyProtection="1">
      <alignment vertical="center"/>
      <protection hidden="1"/>
    </xf>
    <xf numFmtId="0" fontId="0" fillId="0" borderId="61" xfId="0" applyBorder="1" applyAlignment="1" applyProtection="1">
      <alignment vertical="center"/>
      <protection hidden="1"/>
    </xf>
    <xf numFmtId="0" fontId="9" fillId="0" borderId="4" xfId="0" applyFont="1" applyBorder="1" applyAlignment="1" applyProtection="1">
      <alignment vertical="center"/>
      <protection hidden="1"/>
    </xf>
    <xf numFmtId="0" fontId="9" fillId="0" borderId="0" xfId="0" applyFont="1" applyAlignment="1" applyProtection="1">
      <alignment vertical="center"/>
      <protection hidden="1"/>
    </xf>
    <xf numFmtId="0" fontId="0" fillId="0" borderId="5" xfId="0" applyBorder="1" applyAlignment="1" applyProtection="1">
      <alignment vertical="center"/>
      <protection hidden="1"/>
    </xf>
    <xf numFmtId="0" fontId="14" fillId="0" borderId="65" xfId="0" applyFont="1" applyBorder="1" applyAlignment="1" applyProtection="1">
      <alignment horizontal="left" vertical="center"/>
      <protection hidden="1"/>
    </xf>
    <xf numFmtId="0" fontId="1" fillId="0" borderId="53" xfId="0" applyFont="1" applyBorder="1" applyAlignment="1" applyProtection="1">
      <alignment vertical="center"/>
      <protection hidden="1"/>
    </xf>
    <xf numFmtId="0" fontId="1" fillId="0" borderId="66" xfId="0" applyFont="1" applyBorder="1" applyAlignment="1" applyProtection="1">
      <alignment vertical="center"/>
      <protection hidden="1"/>
    </xf>
    <xf numFmtId="0" fontId="0" fillId="2" borderId="46" xfId="0" applyFont="1" applyFill="1" applyBorder="1" applyAlignment="1" applyProtection="1">
      <alignment/>
      <protection locked="0"/>
    </xf>
    <xf numFmtId="0" fontId="0" fillId="0" borderId="24" xfId="0" applyFont="1" applyBorder="1" applyAlignment="1" applyProtection="1">
      <alignment/>
      <protection locked="0"/>
    </xf>
    <xf numFmtId="0" fontId="0" fillId="0" borderId="47" xfId="0" applyFont="1" applyBorder="1" applyAlignment="1" applyProtection="1">
      <alignment/>
      <protection locked="0"/>
    </xf>
    <xf numFmtId="0" fontId="5" fillId="0" borderId="0" xfId="0" applyFont="1" applyAlignment="1" applyProtection="1">
      <alignment horizontal="center"/>
      <protection hidden="1"/>
    </xf>
    <xf numFmtId="0" fontId="0" fillId="0" borderId="0" xfId="0" applyAlignment="1">
      <alignment/>
    </xf>
    <xf numFmtId="0" fontId="5" fillId="0" borderId="0" xfId="0" applyFont="1" applyAlignment="1">
      <alignment horizontal="center"/>
    </xf>
    <xf numFmtId="0" fontId="7" fillId="0" borderId="0" xfId="0" applyFont="1" applyAlignment="1" applyProtection="1">
      <alignment horizontal="center"/>
      <protection hidden="1"/>
    </xf>
    <xf numFmtId="0" fontId="0" fillId="0" borderId="0" xfId="0" applyAlignment="1" applyProtection="1">
      <alignment/>
      <protection/>
    </xf>
    <xf numFmtId="0" fontId="1" fillId="0" borderId="3" xfId="0" applyFont="1" applyBorder="1" applyAlignment="1" applyProtection="1">
      <alignment vertical="center"/>
      <protection locked="0"/>
    </xf>
    <xf numFmtId="0" fontId="4" fillId="0" borderId="62" xfId="0" applyFont="1" applyBorder="1" applyAlignment="1" applyProtection="1">
      <alignment vertical="center"/>
      <protection/>
    </xf>
    <xf numFmtId="0" fontId="0" fillId="0" borderId="30" xfId="0" applyBorder="1" applyAlignment="1">
      <alignment vertical="center"/>
    </xf>
    <xf numFmtId="0" fontId="0" fillId="0" borderId="63" xfId="0" applyBorder="1" applyAlignment="1">
      <alignment vertical="center"/>
    </xf>
    <xf numFmtId="0" fontId="1" fillId="0" borderId="3" xfId="0" applyNumberFormat="1" applyFont="1" applyBorder="1" applyAlignment="1" applyProtection="1">
      <alignment/>
      <protection hidden="1"/>
    </xf>
    <xf numFmtId="0" fontId="6" fillId="0" borderId="3" xfId="0" applyFont="1" applyBorder="1" applyAlignment="1" applyProtection="1">
      <alignment horizontal="left"/>
      <protection hidden="1"/>
    </xf>
    <xf numFmtId="0" fontId="0" fillId="0" borderId="3" xfId="0" applyBorder="1" applyAlignment="1" applyProtection="1">
      <alignment horizontal="left"/>
      <protection hidden="1"/>
    </xf>
    <xf numFmtId="0" fontId="4" fillId="0" borderId="0" xfId="0" applyFont="1" applyAlignment="1" applyProtection="1">
      <alignment horizontal="center"/>
      <protection/>
    </xf>
    <xf numFmtId="0" fontId="4" fillId="0" borderId="0" xfId="0" applyFont="1" applyAlignment="1">
      <alignment horizontal="center"/>
    </xf>
    <xf numFmtId="0" fontId="9" fillId="0" borderId="3" xfId="0" applyFont="1" applyBorder="1" applyAlignment="1">
      <alignment horizontal="left"/>
    </xf>
    <xf numFmtId="0" fontId="1" fillId="0" borderId="0" xfId="0" applyFont="1" applyAlignment="1" applyProtection="1">
      <alignment/>
      <protection hidden="1"/>
    </xf>
    <xf numFmtId="0" fontId="6" fillId="0" borderId="0" xfId="0" applyFont="1" applyAlignment="1" applyProtection="1">
      <alignment/>
      <protection hidden="1"/>
    </xf>
    <xf numFmtId="0" fontId="0" fillId="2" borderId="3" xfId="0" applyFill="1" applyBorder="1" applyAlignment="1" applyProtection="1">
      <alignment horizontal="left"/>
      <protection locked="0"/>
    </xf>
    <xf numFmtId="0" fontId="1" fillId="0" borderId="0" xfId="0" applyFont="1" applyBorder="1" applyAlignment="1" applyProtection="1">
      <alignment/>
      <protection hidden="1"/>
    </xf>
    <xf numFmtId="0" fontId="6" fillId="0" borderId="0" xfId="0" applyFont="1" applyBorder="1" applyAlignment="1" applyProtection="1">
      <alignment/>
      <protection hidden="1"/>
    </xf>
    <xf numFmtId="0" fontId="9" fillId="0" borderId="0" xfId="0" applyFont="1" applyAlignment="1" applyProtection="1">
      <alignment/>
      <protection hidden="1"/>
    </xf>
    <xf numFmtId="0" fontId="1" fillId="2" borderId="3" xfId="0" applyFont="1" applyFill="1" applyBorder="1" applyAlignment="1" applyProtection="1">
      <alignment/>
      <protection locked="0"/>
    </xf>
    <xf numFmtId="176" fontId="1" fillId="2" borderId="3" xfId="0" applyNumberFormat="1" applyFont="1" applyFill="1" applyBorder="1" applyAlignment="1" applyProtection="1">
      <alignment horizontal="left"/>
      <protection locked="0"/>
    </xf>
    <xf numFmtId="0" fontId="5" fillId="0" borderId="0" xfId="0" applyFont="1" applyAlignment="1" applyProtection="1">
      <alignment horizontal="center"/>
      <protection hidden="1"/>
    </xf>
    <xf numFmtId="0" fontId="10" fillId="2" borderId="0" xfId="0" applyFont="1" applyFill="1" applyAlignment="1" applyProtection="1">
      <alignment horizontal="center"/>
      <protection hidden="1"/>
    </xf>
    <xf numFmtId="0" fontId="16" fillId="0" borderId="0" xfId="0" applyFont="1" applyAlignment="1" applyProtection="1">
      <alignment/>
      <protection hidden="1"/>
    </xf>
    <xf numFmtId="0" fontId="0" fillId="2" borderId="0" xfId="0" applyFill="1" applyAlignment="1" applyProtection="1">
      <alignment/>
      <protection hidden="1"/>
    </xf>
    <xf numFmtId="0" fontId="1" fillId="2" borderId="0" xfId="0" applyFont="1" applyFill="1" applyAlignment="1" applyProtection="1">
      <alignment/>
      <protection hidden="1"/>
    </xf>
    <xf numFmtId="0" fontId="0" fillId="2" borderId="67" xfId="0" applyFill="1" applyBorder="1" applyAlignment="1" applyProtection="1">
      <alignment/>
      <protection locked="0"/>
    </xf>
    <xf numFmtId="0" fontId="0" fillId="0" borderId="67" xfId="0" applyBorder="1" applyAlignment="1" applyProtection="1">
      <alignment/>
      <protection locked="0"/>
    </xf>
    <xf numFmtId="0" fontId="0" fillId="2" borderId="68" xfId="0" applyFill="1" applyBorder="1" applyAlignment="1" applyProtection="1">
      <alignment/>
      <protection locked="0"/>
    </xf>
    <xf numFmtId="0" fontId="0" fillId="2" borderId="33" xfId="0" applyFill="1" applyBorder="1" applyAlignment="1">
      <alignment/>
    </xf>
    <xf numFmtId="0" fontId="0" fillId="2" borderId="0" xfId="0" applyFill="1" applyAlignment="1">
      <alignment/>
    </xf>
    <xf numFmtId="0" fontId="0" fillId="2" borderId="67" xfId="0" applyFill="1" applyBorder="1" applyAlignment="1" applyProtection="1">
      <alignment horizontal="left"/>
      <protection locked="0"/>
    </xf>
    <xf numFmtId="0" fontId="18" fillId="2" borderId="0" xfId="0" applyFont="1" applyFill="1" applyAlignment="1" applyProtection="1">
      <alignment/>
      <protection hidden="1"/>
    </xf>
    <xf numFmtId="0" fontId="1" fillId="2" borderId="0" xfId="0" applyFont="1" applyFill="1" applyAlignment="1">
      <alignment/>
    </xf>
    <xf numFmtId="0" fontId="0" fillId="0" borderId="0" xfId="0" applyAlignment="1">
      <alignment/>
    </xf>
    <xf numFmtId="0" fontId="0" fillId="2" borderId="0" xfId="0" applyFill="1" applyBorder="1" applyAlignment="1" applyProtection="1">
      <alignment/>
      <protection hidden="1"/>
    </xf>
    <xf numFmtId="0" fontId="0" fillId="2" borderId="0" xfId="0" applyFill="1" applyBorder="1" applyAlignment="1" applyProtection="1">
      <alignment/>
      <protection locked="0"/>
    </xf>
    <xf numFmtId="0" fontId="0" fillId="2" borderId="68" xfId="0" applyFill="1" applyBorder="1" applyAlignment="1" applyProtection="1">
      <alignment horizontal="left"/>
      <protection locked="0"/>
    </xf>
    <xf numFmtId="0" fontId="0" fillId="2" borderId="33" xfId="0" applyFill="1" applyBorder="1" applyAlignment="1" applyProtection="1">
      <alignment/>
      <protection locked="0"/>
    </xf>
    <xf numFmtId="0" fontId="0" fillId="0" borderId="68" xfId="0" applyBorder="1" applyAlignment="1" applyProtection="1">
      <alignment/>
      <protection locked="0"/>
    </xf>
    <xf numFmtId="0" fontId="1" fillId="2" borderId="0" xfId="0" applyFont="1" applyFill="1" applyAlignment="1" applyProtection="1">
      <alignment horizontal="center"/>
      <protection hidden="1"/>
    </xf>
    <xf numFmtId="0" fontId="0" fillId="3" borderId="0" xfId="0" applyFont="1" applyFill="1" applyAlignment="1" applyProtection="1">
      <alignment horizontal="left" vertical="top" wrapText="1"/>
      <protection hidden="1"/>
    </xf>
    <xf numFmtId="0" fontId="10" fillId="6" borderId="0" xfId="0" applyFont="1" applyFill="1" applyAlignment="1" applyProtection="1">
      <alignment horizontal="center"/>
      <protection hidden="1"/>
    </xf>
    <xf numFmtId="0" fontId="19" fillId="3" borderId="0" xfId="0" applyFont="1" applyFill="1" applyAlignment="1" applyProtection="1">
      <alignment vertical="top"/>
      <protection hidden="1"/>
    </xf>
    <xf numFmtId="0" fontId="20" fillId="0" borderId="0" xfId="0" applyFont="1" applyAlignment="1" applyProtection="1">
      <alignment vertical="top"/>
      <protection hidden="1"/>
    </xf>
    <xf numFmtId="0" fontId="0" fillId="3" borderId="0" xfId="0" applyFill="1" applyAlignment="1">
      <alignment/>
    </xf>
    <xf numFmtId="0" fontId="10" fillId="3" borderId="0" xfId="0" applyFont="1" applyFill="1" applyAlignment="1" applyProtection="1">
      <alignment horizontal="center"/>
      <protection hidden="1"/>
    </xf>
    <xf numFmtId="0" fontId="0" fillId="3" borderId="0" xfId="0" applyFont="1" applyFill="1" applyAlignment="1" applyProtection="1">
      <alignment vertical="center"/>
      <protection hidden="1"/>
    </xf>
    <xf numFmtId="0" fontId="16" fillId="3" borderId="0" xfId="0" applyFont="1" applyFill="1" applyAlignment="1" applyProtection="1">
      <alignment horizontal="center"/>
      <protection hidden="1"/>
    </xf>
    <xf numFmtId="0" fontId="19" fillId="3" borderId="0" xfId="0" applyFont="1" applyFill="1" applyAlignment="1" applyProtection="1">
      <alignment/>
      <protection hidden="1"/>
    </xf>
    <xf numFmtId="0" fontId="20" fillId="0" borderId="0" xfId="0" applyFont="1" applyAlignment="1" applyProtection="1">
      <alignment/>
      <protection hidden="1"/>
    </xf>
    <xf numFmtId="0" fontId="0" fillId="3"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0" fillId="0" borderId="0" xfId="0" applyBorder="1" applyAlignment="1" applyProtection="1">
      <alignment horizontal="left" vertical="top"/>
      <protection hidden="1"/>
    </xf>
    <xf numFmtId="0" fontId="0" fillId="3" borderId="0" xfId="0" applyFont="1" applyFill="1" applyBorder="1" applyAlignment="1" applyProtection="1">
      <alignment horizontal="left" vertical="top"/>
      <protection hidden="1"/>
    </xf>
    <xf numFmtId="0" fontId="17" fillId="3" borderId="0" xfId="0" applyFont="1" applyFill="1" applyAlignment="1" applyProtection="1">
      <alignment horizontal="left" vertical="top" wrapText="1"/>
      <protection hidden="1"/>
    </xf>
    <xf numFmtId="0" fontId="0" fillId="0" borderId="0" xfId="0" applyAlignment="1" applyProtection="1">
      <alignment vertical="top" wrapText="1"/>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horizontal="center" vertical="top"/>
      <protection hidden="1"/>
    </xf>
    <xf numFmtId="0" fontId="0" fillId="0" borderId="0" xfId="0" applyAlignment="1" applyProtection="1">
      <alignment vertical="top"/>
      <protection hidden="1"/>
    </xf>
    <xf numFmtId="0" fontId="0" fillId="0" borderId="0" xfId="0" applyAlignment="1" applyProtection="1">
      <alignment horizontal="center" vertical="top"/>
      <protection hidden="1"/>
    </xf>
    <xf numFmtId="0" fontId="0" fillId="3" borderId="0" xfId="0" applyFill="1" applyAlignment="1" applyProtection="1">
      <alignment wrapText="1"/>
      <protection hidden="1"/>
    </xf>
    <xf numFmtId="0" fontId="18" fillId="3" borderId="0" xfId="0" applyFont="1" applyFill="1" applyAlignment="1" applyProtection="1">
      <alignment/>
      <protection hidden="1"/>
    </xf>
    <xf numFmtId="0" fontId="0" fillId="3" borderId="0" xfId="0" applyFont="1" applyFill="1" applyAlignment="1" applyProtection="1">
      <alignment/>
      <protection hidden="1"/>
    </xf>
    <xf numFmtId="0" fontId="10" fillId="6" borderId="0" xfId="0" applyFont="1" applyFill="1" applyAlignment="1" applyProtection="1">
      <alignment horizontal="center" vertical="center" wrapText="1"/>
      <protection hidden="1"/>
    </xf>
    <xf numFmtId="0" fontId="0" fillId="3" borderId="0" xfId="0" applyFont="1" applyFill="1" applyAlignment="1" applyProtection="1">
      <alignment horizontal="justify" vertical="top"/>
      <protection hidden="1"/>
    </xf>
    <xf numFmtId="0" fontId="10" fillId="6" borderId="0" xfId="0" applyFont="1" applyFill="1" applyAlignment="1" applyProtection="1">
      <alignment horizontal="center" vertical="top"/>
      <protection hidden="1"/>
    </xf>
    <xf numFmtId="0" fontId="0" fillId="3" borderId="0" xfId="0" applyFont="1" applyFill="1" applyBorder="1" applyAlignment="1" applyProtection="1">
      <alignment horizontal="center" vertical="top" wrapText="1"/>
      <protection hidden="1"/>
    </xf>
    <xf numFmtId="0" fontId="1" fillId="3" borderId="0" xfId="0" applyFont="1" applyFill="1" applyAlignment="1" applyProtection="1">
      <alignment/>
      <protection hidden="1"/>
    </xf>
    <xf numFmtId="0" fontId="0" fillId="0" borderId="19" xfId="0" applyBorder="1" applyAlignment="1" applyProtection="1">
      <alignment/>
      <protection hidden="1"/>
    </xf>
    <xf numFmtId="0" fontId="0" fillId="3" borderId="4" xfId="0" applyFill="1" applyBorder="1" applyAlignment="1" applyProtection="1">
      <alignment/>
      <protection hidden="1"/>
    </xf>
    <xf numFmtId="0" fontId="0" fillId="3" borderId="0" xfId="0" applyFill="1" applyAlignment="1" applyProtection="1">
      <alignment/>
      <protection hidden="1"/>
    </xf>
    <xf numFmtId="0" fontId="0" fillId="0" borderId="51" xfId="0" applyBorder="1" applyAlignment="1" applyProtection="1">
      <alignment/>
      <protection hidden="1"/>
    </xf>
    <xf numFmtId="0" fontId="16" fillId="3" borderId="13" xfId="0" applyFont="1" applyFill="1" applyBorder="1" applyAlignment="1" applyProtection="1">
      <alignment/>
      <protection hidden="1"/>
    </xf>
    <xf numFmtId="0" fontId="16" fillId="3" borderId="0" xfId="0" applyFont="1" applyFill="1" applyAlignment="1" applyProtection="1">
      <alignment/>
      <protection hidden="1"/>
    </xf>
    <xf numFmtId="0" fontId="16" fillId="3" borderId="0" xfId="0" applyFont="1" applyFill="1" applyAlignment="1">
      <alignment horizontal="left"/>
    </xf>
    <xf numFmtId="0" fontId="16" fillId="3" borderId="0" xfId="0" applyFont="1" applyFill="1" applyAlignment="1" applyProtection="1">
      <alignment horizontal="center" vertical="top" wrapText="1"/>
      <protection hidden="1"/>
    </xf>
    <xf numFmtId="0" fontId="16" fillId="3" borderId="0" xfId="0" applyFont="1" applyFill="1" applyBorder="1" applyAlignment="1" applyProtection="1">
      <alignment horizontal="center" vertical="top"/>
      <protection hidden="1"/>
    </xf>
    <xf numFmtId="0" fontId="0" fillId="3" borderId="0" xfId="0" applyFill="1" applyBorder="1" applyAlignment="1" applyProtection="1">
      <alignment/>
      <protection hidden="1"/>
    </xf>
    <xf numFmtId="0" fontId="4" fillId="2" borderId="0" xfId="0" applyFont="1" applyFill="1" applyAlignment="1" applyProtection="1">
      <alignment/>
      <protection hidden="1"/>
    </xf>
    <xf numFmtId="0" fontId="10" fillId="2" borderId="0" xfId="0" applyFont="1" applyFill="1" applyAlignment="1" applyProtection="1">
      <alignment/>
      <protection hidden="1"/>
    </xf>
    <xf numFmtId="0" fontId="10" fillId="0" borderId="0" xfId="0" applyFont="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171450</xdr:rowOff>
    </xdr:from>
    <xdr:to>
      <xdr:col>2</xdr:col>
      <xdr:colOff>571500</xdr:colOff>
      <xdr:row>2</xdr:row>
      <xdr:rowOff>123825</xdr:rowOff>
    </xdr:to>
    <xdr:pic>
      <xdr:nvPicPr>
        <xdr:cNvPr id="1" name="Picture 1"/>
        <xdr:cNvPicPr preferRelativeResize="1">
          <a:picLocks noChangeAspect="1"/>
        </xdr:cNvPicPr>
      </xdr:nvPicPr>
      <xdr:blipFill>
        <a:blip r:embed="rId1"/>
        <a:stretch>
          <a:fillRect/>
        </a:stretch>
      </xdr:blipFill>
      <xdr:spPr>
        <a:xfrm>
          <a:off x="247650" y="171450"/>
          <a:ext cx="962025" cy="276225"/>
        </a:xfrm>
        <a:prstGeom prst="rect">
          <a:avLst/>
        </a:prstGeom>
        <a:noFill/>
        <a:ln w="9525" cmpd="sng">
          <a:noFill/>
        </a:ln>
      </xdr:spPr>
    </xdr:pic>
    <xdr:clientData/>
  </xdr:twoCellAnchor>
  <xdr:twoCellAnchor>
    <xdr:from>
      <xdr:col>11</xdr:col>
      <xdr:colOff>457200</xdr:colOff>
      <xdr:row>0</xdr:row>
      <xdr:rowOff>171450</xdr:rowOff>
    </xdr:from>
    <xdr:to>
      <xdr:col>13</xdr:col>
      <xdr:colOff>600075</xdr:colOff>
      <xdr:row>2</xdr:row>
      <xdr:rowOff>38100</xdr:rowOff>
    </xdr:to>
    <xdr:sp>
      <xdr:nvSpPr>
        <xdr:cNvPr id="2" name="TextBox 4"/>
        <xdr:cNvSpPr txBox="1">
          <a:spLocks noChangeArrowheads="1"/>
        </xdr:cNvSpPr>
      </xdr:nvSpPr>
      <xdr:spPr>
        <a:xfrm>
          <a:off x="6296025" y="171450"/>
          <a:ext cx="1400175" cy="190500"/>
        </a:xfrm>
        <a:prstGeom prst="rect">
          <a:avLst/>
        </a:prstGeom>
        <a:solidFill>
          <a:srgbClr val="FFFFFF"/>
        </a:solidFill>
        <a:ln w="9525" cmpd="sng">
          <a:solidFill>
            <a:srgbClr val="000080"/>
          </a:solidFill>
          <a:headEnd type="none"/>
          <a:tailEnd type="none"/>
        </a:ln>
      </xdr:spPr>
      <xdr:txBody>
        <a:bodyPr vertOverflow="clip" wrap="square"/>
        <a:p>
          <a:pPr algn="l">
            <a:defRPr/>
          </a:pPr>
          <a:r>
            <a:rPr lang="en-US" cap="none" sz="900" b="1" i="1" u="none" baseline="0">
              <a:solidFill>
                <a:srgbClr val="3333CC"/>
              </a:solidFill>
              <a:latin typeface="Arial"/>
              <a:ea typeface="Arial"/>
              <a:cs typeface="Arial"/>
            </a:rPr>
            <a:t>Version 5: July 2008
Version 5: July 2008</a:t>
          </a:r>
        </a:p>
      </xdr:txBody>
    </xdr:sp>
    <xdr:clientData/>
  </xdr:twoCellAnchor>
  <xdr:twoCellAnchor>
    <xdr:from>
      <xdr:col>11</xdr:col>
      <xdr:colOff>476250</xdr:colOff>
      <xdr:row>2</xdr:row>
      <xdr:rowOff>114300</xdr:rowOff>
    </xdr:from>
    <xdr:to>
      <xdr:col>13</xdr:col>
      <xdr:colOff>619125</xdr:colOff>
      <xdr:row>3</xdr:row>
      <xdr:rowOff>76200</xdr:rowOff>
    </xdr:to>
    <xdr:sp>
      <xdr:nvSpPr>
        <xdr:cNvPr id="3" name="TextBox 7"/>
        <xdr:cNvSpPr txBox="1">
          <a:spLocks noChangeArrowheads="1"/>
        </xdr:cNvSpPr>
      </xdr:nvSpPr>
      <xdr:spPr>
        <a:xfrm>
          <a:off x="6315075" y="438150"/>
          <a:ext cx="1400175" cy="190500"/>
        </a:xfrm>
        <a:prstGeom prst="rect">
          <a:avLst/>
        </a:prstGeom>
        <a:solidFill>
          <a:srgbClr val="FFFFFF"/>
        </a:solidFill>
        <a:ln w="9525" cmpd="sng">
          <a:noFill/>
        </a:ln>
      </xdr:spPr>
      <xdr:txBody>
        <a:bodyPr vertOverflow="clip" wrap="square"/>
        <a:p>
          <a:pPr algn="l">
            <a:defRPr/>
          </a:pPr>
          <a:r>
            <a:rPr lang="en-US" cap="none" sz="800" b="1" i="1" u="none" baseline="0">
              <a:solidFill>
                <a:srgbClr val="FF0000"/>
              </a:solidFill>
              <a:latin typeface="Arial"/>
              <a:ea typeface="Arial"/>
              <a:cs typeface="Arial"/>
            </a:rPr>
            <a:t>Page 2: Scroll</a:t>
          </a:r>
          <a:r>
            <a:rPr lang="en-US" cap="none" sz="900" b="1" i="1" u="none" baseline="0">
              <a:solidFill>
                <a:srgbClr val="3333CC"/>
              </a:solidFill>
              <a:latin typeface="Arial"/>
              <a:ea typeface="Arial"/>
              <a:cs typeface="Arial"/>
            </a:rPr>
            <a:t> </a:t>
          </a:r>
        </a:p>
      </xdr:txBody>
    </xdr:sp>
    <xdr:clientData/>
  </xdr:twoCellAnchor>
  <xdr:twoCellAnchor>
    <xdr:from>
      <xdr:col>13</xdr:col>
      <xdr:colOff>142875</xdr:colOff>
      <xdr:row>2</xdr:row>
      <xdr:rowOff>200025</xdr:rowOff>
    </xdr:from>
    <xdr:to>
      <xdr:col>13</xdr:col>
      <xdr:colOff>495300</xdr:colOff>
      <xdr:row>2</xdr:row>
      <xdr:rowOff>200025</xdr:rowOff>
    </xdr:to>
    <xdr:sp>
      <xdr:nvSpPr>
        <xdr:cNvPr id="4" name="Line 8"/>
        <xdr:cNvSpPr>
          <a:spLocks/>
        </xdr:cNvSpPr>
      </xdr:nvSpPr>
      <xdr:spPr>
        <a:xfrm>
          <a:off x="7239000" y="523875"/>
          <a:ext cx="352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85725</xdr:rowOff>
    </xdr:from>
    <xdr:to>
      <xdr:col>2</xdr:col>
      <xdr:colOff>9525</xdr:colOff>
      <xdr:row>20</xdr:row>
      <xdr:rowOff>38100</xdr:rowOff>
    </xdr:to>
    <xdr:sp>
      <xdr:nvSpPr>
        <xdr:cNvPr id="1" name="Line 1"/>
        <xdr:cNvSpPr>
          <a:spLocks/>
        </xdr:cNvSpPr>
      </xdr:nvSpPr>
      <xdr:spPr>
        <a:xfrm>
          <a:off x="647700" y="2905125"/>
          <a:ext cx="0" cy="2762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2</xdr:col>
      <xdr:colOff>476250</xdr:colOff>
      <xdr:row>2</xdr:row>
      <xdr:rowOff>47625</xdr:rowOff>
    </xdr:to>
    <xdr:pic>
      <xdr:nvPicPr>
        <xdr:cNvPr id="1" name="Picture 1"/>
        <xdr:cNvPicPr preferRelativeResize="1">
          <a:picLocks noChangeAspect="1"/>
        </xdr:cNvPicPr>
      </xdr:nvPicPr>
      <xdr:blipFill>
        <a:blip r:embed="rId1"/>
        <a:stretch>
          <a:fillRect/>
        </a:stretch>
      </xdr:blipFill>
      <xdr:spPr>
        <a:xfrm>
          <a:off x="333375" y="95250"/>
          <a:ext cx="933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arrington@ieee.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96"/>
  <sheetViews>
    <sheetView showGridLines="0" showZeros="0" tabSelected="1" defaultGridColor="0" zoomScale="92" zoomScaleNormal="92" colorId="55" workbookViewId="0" topLeftCell="A1">
      <selection activeCell="C6" sqref="C6:G6"/>
    </sheetView>
  </sheetViews>
  <sheetFormatPr defaultColWidth="9.140625" defaultRowHeight="12.75"/>
  <cols>
    <col min="1" max="1" width="0.42578125" style="2" customWidth="1"/>
    <col min="3" max="3" width="11.8515625" style="0" bestFit="1" customWidth="1"/>
    <col min="4" max="4" width="7.57421875" style="0" customWidth="1"/>
    <col min="5" max="5" width="5.57421875" style="0" customWidth="1"/>
    <col min="6" max="6" width="5.8515625" style="0" customWidth="1"/>
    <col min="7" max="14" width="9.421875" style="0" customWidth="1"/>
    <col min="15" max="15" width="7.7109375" style="0" customWidth="1"/>
    <col min="16" max="16" width="15.7109375" style="0" customWidth="1"/>
    <col min="17" max="17" width="2.7109375" style="0" customWidth="1"/>
    <col min="18" max="18" width="15.7109375" style="0" customWidth="1"/>
    <col min="19" max="19" width="3.57421875" style="0" customWidth="1"/>
    <col min="20" max="20" width="15.7109375" style="0" customWidth="1"/>
    <col min="21" max="21" width="3.57421875" style="0" customWidth="1"/>
    <col min="22" max="22" width="15.7109375" style="0" customWidth="1"/>
    <col min="23" max="23" width="3.57421875" style="0" customWidth="1"/>
    <col min="24" max="24" width="15.7109375" style="0" customWidth="1"/>
    <col min="25" max="25" width="3.28125" style="2" customWidth="1"/>
    <col min="26" max="16384" width="8.8515625" style="2" customWidth="1"/>
  </cols>
  <sheetData>
    <row r="1" spans="1:24" ht="15.75">
      <c r="A1" s="214" t="s">
        <v>0</v>
      </c>
      <c r="B1" s="215"/>
      <c r="C1" s="215"/>
      <c r="D1" s="215"/>
      <c r="E1" s="215"/>
      <c r="F1" s="215"/>
      <c r="G1" s="215"/>
      <c r="H1" s="215"/>
      <c r="I1" s="215"/>
      <c r="J1" s="215"/>
      <c r="K1" s="215"/>
      <c r="L1" s="215"/>
      <c r="M1" s="215"/>
      <c r="N1" s="215"/>
      <c r="O1" s="83"/>
      <c r="P1" s="8" t="s">
        <v>1</v>
      </c>
      <c r="Q1" s="223" t="str">
        <f>IF(P91=0," ",Name)</f>
        <v> </v>
      </c>
      <c r="R1" s="223"/>
      <c r="S1" s="223"/>
      <c r="T1" s="223"/>
      <c r="V1" s="6" t="s">
        <v>2</v>
      </c>
      <c r="W1" s="48"/>
      <c r="X1" s="46">
        <f>L6</f>
        <v>0</v>
      </c>
    </row>
    <row r="2" spans="1:25" ht="9.75" customHeight="1">
      <c r="A2" s="218"/>
      <c r="B2" s="216"/>
      <c r="C2" s="216"/>
      <c r="D2" s="216"/>
      <c r="E2" s="216"/>
      <c r="F2" s="216"/>
      <c r="G2" s="216"/>
      <c r="H2" s="216"/>
      <c r="I2" s="216"/>
      <c r="J2" s="216"/>
      <c r="K2" s="216"/>
      <c r="L2" s="216"/>
      <c r="M2" s="216"/>
      <c r="N2" s="216"/>
      <c r="O2" s="15"/>
      <c r="P2" s="218"/>
      <c r="Q2" s="218"/>
      <c r="R2" s="218"/>
      <c r="S2" s="218"/>
      <c r="T2" s="218"/>
      <c r="U2" s="218"/>
      <c r="V2" s="218"/>
      <c r="W2" s="218"/>
      <c r="X2" s="218"/>
      <c r="Y2" s="218"/>
    </row>
    <row r="3" spans="1:26" ht="18">
      <c r="A3" s="218"/>
      <c r="B3" s="217" t="s">
        <v>24</v>
      </c>
      <c r="C3" s="142"/>
      <c r="D3" s="142"/>
      <c r="E3" s="142"/>
      <c r="F3" s="142"/>
      <c r="G3" s="142"/>
      <c r="H3" s="142"/>
      <c r="I3" s="142"/>
      <c r="J3" s="142"/>
      <c r="K3" s="142"/>
      <c r="L3" s="142"/>
      <c r="M3" s="142"/>
      <c r="N3" s="142"/>
      <c r="O3" s="15"/>
      <c r="P3" s="83"/>
      <c r="Q3" s="15"/>
      <c r="R3" s="15"/>
      <c r="V3" s="15"/>
      <c r="W3" s="15"/>
      <c r="X3" s="15"/>
      <c r="Y3" s="83"/>
      <c r="Z3" s="83"/>
    </row>
    <row r="4" spans="1:26" ht="15.75">
      <c r="A4" s="218"/>
      <c r="B4" s="94"/>
      <c r="C4" s="15"/>
      <c r="D4" s="15"/>
      <c r="E4" s="15"/>
      <c r="F4" s="15"/>
      <c r="G4" s="15"/>
      <c r="H4" s="15"/>
      <c r="I4" s="15"/>
      <c r="J4" s="15"/>
      <c r="K4" s="15"/>
      <c r="L4" s="15"/>
      <c r="M4" s="15"/>
      <c r="N4" s="15"/>
      <c r="O4" s="15"/>
      <c r="P4" s="103"/>
      <c r="Q4" s="103"/>
      <c r="R4" s="103"/>
      <c r="S4" s="237" t="s">
        <v>36</v>
      </c>
      <c r="T4" s="142"/>
      <c r="U4" s="142"/>
      <c r="V4" s="103"/>
      <c r="W4" s="103"/>
      <c r="X4" s="103"/>
      <c r="Y4" s="83"/>
      <c r="Z4" s="83"/>
    </row>
    <row r="5" spans="1:26" ht="12.75">
      <c r="A5" s="218"/>
      <c r="B5" s="15"/>
      <c r="C5" s="15"/>
      <c r="D5" s="15"/>
      <c r="E5" s="15"/>
      <c r="F5" s="15"/>
      <c r="G5" s="15"/>
      <c r="H5" s="15"/>
      <c r="I5" s="15"/>
      <c r="J5" s="15"/>
      <c r="K5" s="15"/>
      <c r="L5" s="15"/>
      <c r="M5" s="15"/>
      <c r="N5" s="15"/>
      <c r="P5" s="103"/>
      <c r="Q5" s="103"/>
      <c r="R5" s="103"/>
      <c r="S5" s="103"/>
      <c r="T5" s="103"/>
      <c r="U5" s="103"/>
      <c r="V5" s="103"/>
      <c r="W5" s="103"/>
      <c r="X5" s="103"/>
      <c r="Y5" s="83"/>
      <c r="Z5" s="83"/>
    </row>
    <row r="6" spans="1:26" ht="15" customHeight="1">
      <c r="A6" s="218"/>
      <c r="B6" s="50" t="s">
        <v>1</v>
      </c>
      <c r="C6" s="157"/>
      <c r="D6" s="157"/>
      <c r="E6" s="157"/>
      <c r="F6" s="157"/>
      <c r="G6" s="157"/>
      <c r="H6" s="4"/>
      <c r="I6" s="232" t="s">
        <v>25</v>
      </c>
      <c r="J6" s="142"/>
      <c r="K6" s="142"/>
      <c r="L6" s="236"/>
      <c r="M6" s="236"/>
      <c r="N6" s="236"/>
      <c r="O6" s="15"/>
      <c r="P6" s="142"/>
      <c r="Q6" s="142"/>
      <c r="R6" s="142"/>
      <c r="S6" s="142"/>
      <c r="T6" s="57" t="s">
        <v>103</v>
      </c>
      <c r="U6" s="142"/>
      <c r="V6" s="142"/>
      <c r="W6" s="142"/>
      <c r="X6" s="142"/>
      <c r="Y6" s="83"/>
      <c r="Z6" s="83"/>
    </row>
    <row r="7" spans="1:26" ht="15" customHeight="1">
      <c r="A7" s="218"/>
      <c r="B7" s="9"/>
      <c r="C7" s="172"/>
      <c r="D7" s="172"/>
      <c r="E7" s="172"/>
      <c r="F7" s="172"/>
      <c r="G7" s="172"/>
      <c r="H7" s="4"/>
      <c r="I7" s="93"/>
      <c r="J7" s="15"/>
      <c r="K7" s="15"/>
      <c r="L7" s="15"/>
      <c r="M7" s="15"/>
      <c r="N7" s="15"/>
      <c r="O7" s="15"/>
      <c r="P7" s="103"/>
      <c r="Q7" s="103"/>
      <c r="R7" s="180" t="s">
        <v>34</v>
      </c>
      <c r="S7" s="180"/>
      <c r="T7" s="180"/>
      <c r="U7" s="180"/>
      <c r="V7" s="180"/>
      <c r="W7" s="180"/>
      <c r="X7" s="58"/>
      <c r="Y7" s="83"/>
      <c r="Z7" s="83"/>
    </row>
    <row r="8" spans="1:26" ht="15" customHeight="1">
      <c r="A8" s="218"/>
      <c r="B8" s="51" t="s">
        <v>88</v>
      </c>
      <c r="C8" s="172"/>
      <c r="D8" s="172"/>
      <c r="E8" s="172"/>
      <c r="F8" s="172"/>
      <c r="G8" s="172"/>
      <c r="H8" s="4"/>
      <c r="I8" s="233" t="s">
        <v>118</v>
      </c>
      <c r="J8" s="234"/>
      <c r="K8" s="234"/>
      <c r="L8" s="235"/>
      <c r="M8" s="235"/>
      <c r="N8" s="235"/>
      <c r="O8" s="15"/>
      <c r="P8" s="103"/>
      <c r="Q8" s="103"/>
      <c r="R8" s="182" t="s">
        <v>94</v>
      </c>
      <c r="S8" s="142"/>
      <c r="T8" s="142"/>
      <c r="U8" s="142"/>
      <c r="V8" s="142"/>
      <c r="W8" s="142"/>
      <c r="X8" s="58"/>
      <c r="Y8" s="83"/>
      <c r="Z8" s="83"/>
    </row>
    <row r="9" spans="1:26" ht="15" customHeight="1">
      <c r="A9" s="218"/>
      <c r="B9" s="10"/>
      <c r="C9" s="172"/>
      <c r="D9" s="172"/>
      <c r="E9" s="172"/>
      <c r="F9" s="172"/>
      <c r="G9" s="172"/>
      <c r="H9" s="4"/>
      <c r="I9" s="233" t="s">
        <v>26</v>
      </c>
      <c r="J9" s="233"/>
      <c r="K9" s="233"/>
      <c r="L9" s="172"/>
      <c r="M9" s="172"/>
      <c r="N9" s="172"/>
      <c r="O9" s="15"/>
      <c r="P9" s="103"/>
      <c r="Q9" s="103"/>
      <c r="R9" s="103"/>
      <c r="S9" s="103"/>
      <c r="T9" s="103"/>
      <c r="U9" s="103"/>
      <c r="V9" s="103"/>
      <c r="W9" s="103"/>
      <c r="X9" s="103"/>
      <c r="Y9" s="83"/>
      <c r="Z9" s="83"/>
    </row>
    <row r="10" spans="1:26" ht="15" customHeight="1">
      <c r="A10" s="218"/>
      <c r="B10" s="93"/>
      <c r="C10" s="15"/>
      <c r="D10" s="15"/>
      <c r="E10" s="15"/>
      <c r="F10" s="15"/>
      <c r="G10" s="15"/>
      <c r="H10" s="15"/>
      <c r="L10" s="172"/>
      <c r="M10" s="172"/>
      <c r="N10" s="172"/>
      <c r="O10" s="15"/>
      <c r="P10" s="59" t="s">
        <v>3</v>
      </c>
      <c r="Q10" s="58"/>
      <c r="R10" s="59" t="s">
        <v>4</v>
      </c>
      <c r="S10" s="142"/>
      <c r="T10" s="142"/>
      <c r="U10" s="142"/>
      <c r="V10" s="60" t="s">
        <v>64</v>
      </c>
      <c r="W10" s="142"/>
      <c r="X10" s="142"/>
      <c r="Y10" s="83"/>
      <c r="Z10" s="83"/>
    </row>
    <row r="11" spans="1:26" ht="15" customHeight="1">
      <c r="A11" s="218"/>
      <c r="B11" s="229" t="s">
        <v>54</v>
      </c>
      <c r="C11" s="142"/>
      <c r="D11" s="142"/>
      <c r="E11" s="142"/>
      <c r="F11" s="142"/>
      <c r="G11" s="28"/>
      <c r="H11" s="95"/>
      <c r="I11" s="15"/>
      <c r="J11" s="15"/>
      <c r="K11" s="15"/>
      <c r="L11" s="15"/>
      <c r="M11" s="15"/>
      <c r="N11" s="15"/>
      <c r="O11" s="15"/>
      <c r="P11" s="105"/>
      <c r="Q11" s="103"/>
      <c r="R11" s="59" t="str">
        <f>IF(G11=0," ",G11)</f>
        <v> </v>
      </c>
      <c r="S11" s="103"/>
      <c r="T11" s="103"/>
      <c r="U11" s="103"/>
      <c r="V11" s="103"/>
      <c r="W11" s="103"/>
      <c r="X11" s="103"/>
      <c r="Y11" s="83"/>
      <c r="Z11" s="83"/>
    </row>
    <row r="12" spans="1:26" ht="15" customHeight="1">
      <c r="A12" s="218"/>
      <c r="B12" s="96"/>
      <c r="C12" s="96"/>
      <c r="D12" s="96"/>
      <c r="E12" s="96"/>
      <c r="F12" s="96"/>
      <c r="G12" s="15"/>
      <c r="H12" s="15"/>
      <c r="I12" s="230" t="s">
        <v>61</v>
      </c>
      <c r="J12" s="230"/>
      <c r="K12" s="230"/>
      <c r="L12" s="231"/>
      <c r="M12" s="231"/>
      <c r="N12" s="231"/>
      <c r="O12" s="15"/>
      <c r="P12" s="47">
        <f>Date1</f>
        <v>0</v>
      </c>
      <c r="Q12" s="83"/>
      <c r="R12" s="22"/>
      <c r="S12" s="83"/>
      <c r="T12" s="183"/>
      <c r="U12" s="183"/>
      <c r="V12" s="183"/>
      <c r="W12" s="183"/>
      <c r="X12" s="183"/>
      <c r="Y12" s="83"/>
      <c r="Z12" s="83"/>
    </row>
    <row r="13" spans="1:26" ht="15" customHeight="1">
      <c r="A13" s="218"/>
      <c r="B13" s="83"/>
      <c r="C13" s="15"/>
      <c r="D13" s="15"/>
      <c r="E13" s="15"/>
      <c r="F13" s="15"/>
      <c r="G13" s="15"/>
      <c r="H13" s="15"/>
      <c r="I13" s="15"/>
      <c r="J13" s="15"/>
      <c r="K13" s="15"/>
      <c r="L13" s="15"/>
      <c r="M13" s="15"/>
      <c r="N13" s="15"/>
      <c r="O13" s="15"/>
      <c r="P13" s="47">
        <f>Date2</f>
        <v>0</v>
      </c>
      <c r="Q13" s="83"/>
      <c r="R13" s="22"/>
      <c r="S13" s="83"/>
      <c r="T13" s="177"/>
      <c r="U13" s="177"/>
      <c r="V13" s="177"/>
      <c r="W13" s="177"/>
      <c r="X13" s="177"/>
      <c r="Y13" s="83"/>
      <c r="Z13" s="83"/>
    </row>
    <row r="14" spans="1:26" ht="15" customHeight="1">
      <c r="A14" s="218"/>
      <c r="B14" s="226" t="s">
        <v>52</v>
      </c>
      <c r="C14" s="226"/>
      <c r="D14" s="226"/>
      <c r="E14" s="226"/>
      <c r="F14" s="93"/>
      <c r="G14" s="15"/>
      <c r="H14" s="15"/>
      <c r="I14" s="224" t="s">
        <v>62</v>
      </c>
      <c r="J14" s="225"/>
      <c r="K14" s="225"/>
      <c r="L14" s="225"/>
      <c r="M14" s="228"/>
      <c r="N14" s="228"/>
      <c r="O14" s="15"/>
      <c r="P14" s="47">
        <f>Date3</f>
        <v>0</v>
      </c>
      <c r="Q14" s="83"/>
      <c r="R14" s="22"/>
      <c r="S14" s="83"/>
      <c r="T14" s="177"/>
      <c r="U14" s="177"/>
      <c r="V14" s="177"/>
      <c r="W14" s="177"/>
      <c r="X14" s="177"/>
      <c r="Y14" s="83"/>
      <c r="Z14" s="83"/>
    </row>
    <row r="15" spans="1:26" ht="15" customHeight="1">
      <c r="A15" s="218"/>
      <c r="B15" s="226" t="s">
        <v>53</v>
      </c>
      <c r="C15" s="226"/>
      <c r="D15" s="226"/>
      <c r="E15" s="226"/>
      <c r="F15" s="4"/>
      <c r="G15" s="211"/>
      <c r="H15" s="212"/>
      <c r="I15" s="212"/>
      <c r="J15" s="212"/>
      <c r="K15" s="212"/>
      <c r="L15" s="212"/>
      <c r="M15" s="212"/>
      <c r="N15" s="213"/>
      <c r="O15" s="15"/>
      <c r="P15" s="47">
        <f>Date4</f>
        <v>0</v>
      </c>
      <c r="Q15" s="83"/>
      <c r="R15" s="22"/>
      <c r="S15" s="83"/>
      <c r="T15" s="177"/>
      <c r="U15" s="177"/>
      <c r="V15" s="177"/>
      <c r="W15" s="177"/>
      <c r="X15" s="177"/>
      <c r="Y15" s="83"/>
      <c r="Z15" s="83"/>
    </row>
    <row r="16" spans="1:26" ht="15" customHeight="1">
      <c r="A16" s="218"/>
      <c r="B16" s="226" t="s">
        <v>106</v>
      </c>
      <c r="C16" s="227"/>
      <c r="D16" s="227"/>
      <c r="E16" s="227"/>
      <c r="F16" s="4"/>
      <c r="G16" s="87"/>
      <c r="H16" s="211"/>
      <c r="I16" s="212"/>
      <c r="J16" s="212"/>
      <c r="K16" s="212"/>
      <c r="L16" s="212"/>
      <c r="M16" s="212"/>
      <c r="N16" s="213"/>
      <c r="O16" s="15"/>
      <c r="P16" s="47">
        <f>Date5</f>
        <v>0</v>
      </c>
      <c r="Q16" s="83"/>
      <c r="R16" s="22"/>
      <c r="S16" s="83"/>
      <c r="T16" s="177"/>
      <c r="U16" s="177"/>
      <c r="V16" s="177"/>
      <c r="W16" s="177"/>
      <c r="X16" s="177"/>
      <c r="Y16" s="83"/>
      <c r="Z16" s="83"/>
    </row>
    <row r="17" spans="1:26" ht="15" customHeight="1" thickBot="1">
      <c r="A17" s="218"/>
      <c r="B17" s="90"/>
      <c r="C17" s="15"/>
      <c r="D17" s="15"/>
      <c r="E17" s="15"/>
      <c r="F17" s="91"/>
      <c r="G17" s="88"/>
      <c r="H17" s="87"/>
      <c r="I17" s="211"/>
      <c r="J17" s="212"/>
      <c r="K17" s="212"/>
      <c r="L17" s="212"/>
      <c r="M17" s="212"/>
      <c r="N17" s="213"/>
      <c r="O17" s="15"/>
      <c r="P17" s="47">
        <f>Date6</f>
        <v>0</v>
      </c>
      <c r="Q17" s="83"/>
      <c r="R17" s="22"/>
      <c r="S17" s="83"/>
      <c r="T17" s="177"/>
      <c r="U17" s="177"/>
      <c r="V17" s="177"/>
      <c r="W17" s="177"/>
      <c r="X17" s="177"/>
      <c r="Y17" s="83"/>
      <c r="Z17" s="83"/>
    </row>
    <row r="18" spans="1:26" ht="15" customHeight="1" thickBot="1">
      <c r="A18" s="218"/>
      <c r="C18" s="33">
        <v>1</v>
      </c>
      <c r="E18" s="101"/>
      <c r="F18" s="102"/>
      <c r="G18" s="88"/>
      <c r="H18" s="88"/>
      <c r="I18" s="87"/>
      <c r="J18" s="211"/>
      <c r="K18" s="212"/>
      <c r="L18" s="212"/>
      <c r="M18" s="212"/>
      <c r="N18" s="213"/>
      <c r="O18" s="15"/>
      <c r="P18" s="47">
        <f>Date7</f>
        <v>0</v>
      </c>
      <c r="Q18" s="83"/>
      <c r="R18" s="22"/>
      <c r="S18" s="83"/>
      <c r="T18" s="177"/>
      <c r="U18" s="177"/>
      <c r="V18" s="177"/>
      <c r="W18" s="177"/>
      <c r="X18" s="177"/>
      <c r="Y18" s="83"/>
      <c r="Z18" s="83"/>
    </row>
    <row r="19" spans="1:26" ht="15" customHeight="1">
      <c r="A19" s="218"/>
      <c r="C19" s="4"/>
      <c r="E19" s="100"/>
      <c r="F19" s="100"/>
      <c r="G19" s="88"/>
      <c r="H19" s="88"/>
      <c r="I19" s="88"/>
      <c r="J19" s="87"/>
      <c r="K19" s="211"/>
      <c r="L19" s="212"/>
      <c r="M19" s="212"/>
      <c r="N19" s="213"/>
      <c r="O19" s="15"/>
      <c r="P19" s="103"/>
      <c r="Q19" s="103"/>
      <c r="R19" s="103"/>
      <c r="S19" s="103"/>
      <c r="T19" s="103"/>
      <c r="U19" s="103"/>
      <c r="V19" s="103"/>
      <c r="W19" s="103"/>
      <c r="X19" s="103"/>
      <c r="Y19" s="83"/>
      <c r="Z19" s="83"/>
    </row>
    <row r="20" spans="1:26" ht="15" customHeight="1">
      <c r="A20" s="218"/>
      <c r="B20" s="166" t="s">
        <v>5</v>
      </c>
      <c r="C20" s="166"/>
      <c r="D20" s="166"/>
      <c r="E20" s="166"/>
      <c r="F20" s="167"/>
      <c r="G20" s="88"/>
      <c r="H20" s="88"/>
      <c r="I20" s="88"/>
      <c r="J20" s="88"/>
      <c r="K20" s="87"/>
      <c r="L20" s="211"/>
      <c r="M20" s="212"/>
      <c r="N20" s="213"/>
      <c r="O20" s="15"/>
      <c r="P20" s="103"/>
      <c r="Q20" s="103"/>
      <c r="R20" s="103"/>
      <c r="S20" s="103"/>
      <c r="T20" s="103"/>
      <c r="U20" s="103"/>
      <c r="V20" s="103"/>
      <c r="W20" s="103"/>
      <c r="X20" s="103"/>
      <c r="Y20" s="83"/>
      <c r="Z20" s="83"/>
    </row>
    <row r="21" spans="1:26" ht="15" customHeight="1" thickBot="1">
      <c r="A21" s="218"/>
      <c r="B21" s="158" t="s">
        <v>6</v>
      </c>
      <c r="C21" s="158"/>
      <c r="D21" s="158"/>
      <c r="E21" s="158"/>
      <c r="F21" s="159"/>
      <c r="G21" s="89"/>
      <c r="H21" s="89"/>
      <c r="I21" s="89"/>
      <c r="J21" s="89"/>
      <c r="K21" s="89"/>
      <c r="L21" s="34"/>
      <c r="M21" s="178"/>
      <c r="N21" s="179"/>
      <c r="O21" s="15"/>
      <c r="P21" s="58"/>
      <c r="Q21" s="58"/>
      <c r="R21" s="58"/>
      <c r="S21" s="58"/>
      <c r="T21" s="61" t="s">
        <v>104</v>
      </c>
      <c r="U21" s="58"/>
      <c r="V21" s="58"/>
      <c r="W21" s="58"/>
      <c r="X21" s="58"/>
      <c r="Y21" s="83"/>
      <c r="Z21" s="83"/>
    </row>
    <row r="22" spans="1:26" ht="15" customHeight="1" thickTop="1">
      <c r="A22" s="218"/>
      <c r="B22" s="186"/>
      <c r="C22" s="187"/>
      <c r="D22" s="188" t="s">
        <v>3</v>
      </c>
      <c r="E22" s="189"/>
      <c r="F22" s="190"/>
      <c r="G22" s="17"/>
      <c r="H22" s="17"/>
      <c r="I22" s="17"/>
      <c r="J22" s="17"/>
      <c r="K22" s="17"/>
      <c r="L22" s="17"/>
      <c r="M22" s="17"/>
      <c r="N22" s="35" t="str">
        <f>IF(G11=0,"Currency?",G11)</f>
        <v>Currency?</v>
      </c>
      <c r="O22" s="15"/>
      <c r="P22" s="142"/>
      <c r="Q22" s="142"/>
      <c r="R22" s="180" t="s">
        <v>34</v>
      </c>
      <c r="S22" s="142"/>
      <c r="T22" s="142"/>
      <c r="U22" s="142"/>
      <c r="V22" s="142"/>
      <c r="W22" s="142"/>
      <c r="X22" s="58"/>
      <c r="Y22" s="83"/>
      <c r="Z22" s="83"/>
    </row>
    <row r="23" spans="1:26" ht="15" customHeight="1" thickBot="1">
      <c r="A23" s="218"/>
      <c r="B23" s="197" t="s">
        <v>89</v>
      </c>
      <c r="C23" s="198"/>
      <c r="D23" s="191" t="s">
        <v>90</v>
      </c>
      <c r="E23" s="192"/>
      <c r="F23" s="193"/>
      <c r="G23" s="18"/>
      <c r="H23" s="18"/>
      <c r="I23" s="18"/>
      <c r="J23" s="19"/>
      <c r="K23" s="18"/>
      <c r="L23" s="19"/>
      <c r="M23" s="18"/>
      <c r="N23" s="53" t="s">
        <v>7</v>
      </c>
      <c r="O23" s="15"/>
      <c r="P23" s="142"/>
      <c r="Q23" s="142"/>
      <c r="R23" s="182" t="s">
        <v>94</v>
      </c>
      <c r="S23" s="142"/>
      <c r="T23" s="142"/>
      <c r="U23" s="142"/>
      <c r="V23" s="142"/>
      <c r="W23" s="142"/>
      <c r="X23" s="58"/>
      <c r="Y23" s="83"/>
      <c r="Z23" s="83"/>
    </row>
    <row r="24" spans="1:26" ht="15" customHeight="1" thickBot="1" thickTop="1">
      <c r="A24" s="218"/>
      <c r="B24" s="174"/>
      <c r="C24" s="175"/>
      <c r="D24" s="176"/>
      <c r="E24" s="3" t="s">
        <v>22</v>
      </c>
      <c r="F24" s="3" t="s">
        <v>23</v>
      </c>
      <c r="G24" s="208" t="str">
        <f>IF(E25&amp;F25="X"," ","Enter Distance Driven each day in Row 25 and Select MILES or KM box with an 'X'.")</f>
        <v>Enter Distance Driven each day in Row 25 and Select MILES or KM box with an 'X'.</v>
      </c>
      <c r="H24" s="209"/>
      <c r="I24" s="209"/>
      <c r="J24" s="209"/>
      <c r="K24" s="209"/>
      <c r="L24" s="209"/>
      <c r="M24" s="209"/>
      <c r="N24" s="210"/>
      <c r="O24" s="15"/>
      <c r="P24" s="103"/>
      <c r="Q24" s="103"/>
      <c r="R24" s="103"/>
      <c r="S24" s="103"/>
      <c r="T24" s="103"/>
      <c r="U24" s="103"/>
      <c r="V24" s="103"/>
      <c r="W24" s="103"/>
      <c r="X24" s="103"/>
      <c r="Y24" s="83"/>
      <c r="Z24" s="83"/>
    </row>
    <row r="25" spans="1:26" ht="15" customHeight="1" thickBot="1" thickTop="1">
      <c r="A25" s="218"/>
      <c r="B25" s="199" t="s">
        <v>27</v>
      </c>
      <c r="C25" s="200"/>
      <c r="D25" s="201"/>
      <c r="E25" s="20"/>
      <c r="F25" s="20"/>
      <c r="G25" s="129"/>
      <c r="H25" s="129"/>
      <c r="I25" s="129"/>
      <c r="J25" s="129"/>
      <c r="K25" s="129"/>
      <c r="L25" s="130"/>
      <c r="M25" s="131"/>
      <c r="N25" s="38"/>
      <c r="O25" s="15"/>
      <c r="P25" s="59" t="s">
        <v>3</v>
      </c>
      <c r="Q25" s="59"/>
      <c r="R25" s="59" t="s">
        <v>8</v>
      </c>
      <c r="S25" s="59"/>
      <c r="T25" s="59" t="s">
        <v>9</v>
      </c>
      <c r="U25" s="59"/>
      <c r="V25" s="59" t="s">
        <v>10</v>
      </c>
      <c r="W25" s="59"/>
      <c r="X25" s="59" t="s">
        <v>11</v>
      </c>
      <c r="Y25" s="83"/>
      <c r="Z25" s="83"/>
    </row>
    <row r="26" spans="1:26" ht="15" customHeight="1" thickBot="1" thickTop="1">
      <c r="A26" s="218"/>
      <c r="B26" s="202" t="s">
        <v>29</v>
      </c>
      <c r="C26" s="203"/>
      <c r="D26" s="203"/>
      <c r="E26" s="203"/>
      <c r="F26" s="204"/>
      <c r="G26" s="132"/>
      <c r="H26" s="132"/>
      <c r="I26" s="132"/>
      <c r="J26" s="132"/>
      <c r="K26" s="133"/>
      <c r="L26" s="132"/>
      <c r="M26" s="133"/>
      <c r="N26" s="39" t="str">
        <f aca="true" t="shared" si="0" ref="N26:N38">IF(SUM(G26:M26)=0," ",SUM(G26:M26))</f>
        <v> </v>
      </c>
      <c r="P26" s="105"/>
      <c r="Q26" s="103"/>
      <c r="R26" s="59" t="str">
        <f>R11</f>
        <v> </v>
      </c>
      <c r="S26" s="103"/>
      <c r="T26" s="59" t="str">
        <f>R11</f>
        <v> </v>
      </c>
      <c r="U26" s="103"/>
      <c r="V26" s="59" t="str">
        <f>R11</f>
        <v> </v>
      </c>
      <c r="W26" s="103"/>
      <c r="X26" s="59" t="str">
        <f>R11</f>
        <v> </v>
      </c>
      <c r="Y26" s="83"/>
      <c r="Z26" s="83"/>
    </row>
    <row r="27" spans="1:26" ht="15" customHeight="1" thickBot="1" thickTop="1">
      <c r="A27" s="218"/>
      <c r="B27" s="160" t="s">
        <v>65</v>
      </c>
      <c r="C27" s="161"/>
      <c r="D27" s="49">
        <f>D80</f>
        <v>0.377</v>
      </c>
      <c r="E27" s="151" t="s">
        <v>50</v>
      </c>
      <c r="F27" s="162"/>
      <c r="G27" s="36" t="str">
        <f>IF(G25=0,"            -",IF($E$25="X",(G25*D80)," "))</f>
        <v>            -</v>
      </c>
      <c r="H27" s="36" t="str">
        <f>IF(H25=0,"            -",IF($E$25="X",(H25*D80)," "))</f>
        <v>            -</v>
      </c>
      <c r="I27" s="36" t="str">
        <f>IF(I25=0,"            -",IF($E$25="X",(I25*D80)," "))</f>
        <v>            -</v>
      </c>
      <c r="J27" s="36" t="str">
        <f>IF(J25=0,"            -",IF($E$25="X",(J25*D80)," "))</f>
        <v>            -</v>
      </c>
      <c r="K27" s="36" t="str">
        <f>IF(K25=0,"            -",IF($E$25="X",(K25*D80)," "))</f>
        <v>            -</v>
      </c>
      <c r="L27" s="36" t="str">
        <f>IF(L25=0,"            -",IF($E$25="X",(L25*D80)," "))</f>
        <v>            -</v>
      </c>
      <c r="M27" s="36" t="str">
        <f>IF(M25=0,"            -",IF($E$25="X",(M25*D80)," "))</f>
        <v>            -</v>
      </c>
      <c r="N27" s="39" t="str">
        <f t="shared" si="0"/>
        <v> </v>
      </c>
      <c r="P27" s="47">
        <f>Date1</f>
        <v>0</v>
      </c>
      <c r="Q27" s="83"/>
      <c r="R27" s="22">
        <v>0</v>
      </c>
      <c r="S27" s="106"/>
      <c r="T27" s="121"/>
      <c r="U27" s="106"/>
      <c r="V27" s="22"/>
      <c r="W27" s="106"/>
      <c r="X27" s="22"/>
      <c r="Y27" s="83"/>
      <c r="Z27" s="83"/>
    </row>
    <row r="28" spans="1:26" ht="15" customHeight="1" thickBot="1" thickTop="1">
      <c r="A28" s="218"/>
      <c r="B28" s="160" t="s">
        <v>65</v>
      </c>
      <c r="C28" s="161"/>
      <c r="D28" s="49">
        <f>D81</f>
        <v>0.234</v>
      </c>
      <c r="E28" s="151" t="s">
        <v>51</v>
      </c>
      <c r="F28" s="162"/>
      <c r="G28" s="36" t="str">
        <f>IF(G25=0,"            -",IF($F$25="X",(G25*D81)," "))</f>
        <v>            -</v>
      </c>
      <c r="H28" s="36" t="str">
        <f>IF(H25=0,"            -",IF($F$25="X",(H25*D81)," "))</f>
        <v>            -</v>
      </c>
      <c r="I28" s="36" t="str">
        <f>IF(I25=0,"            -",IF($F$25="X",(I25*D81)," "))</f>
        <v>            -</v>
      </c>
      <c r="J28" s="36" t="str">
        <f>IF(J25=0,"            -",IF($F$25="X",(J25*D81)," "))</f>
        <v>            -</v>
      </c>
      <c r="K28" s="36" t="str">
        <f>IF(K25=0,"            -",IF($F$25="X",(K25*D81)," "))</f>
        <v>            -</v>
      </c>
      <c r="L28" s="36" t="str">
        <f>IF(L25=0,"            -",IF($F$25="X",(L25*D81)," "))</f>
        <v>            -</v>
      </c>
      <c r="M28" s="36" t="str">
        <f>IF(M25=0,"            -",IF($F$25="X",(M25*D81)," "))</f>
        <v>            -</v>
      </c>
      <c r="N28" s="39" t="str">
        <f t="shared" si="0"/>
        <v> </v>
      </c>
      <c r="P28" s="47">
        <f>Date2</f>
        <v>0</v>
      </c>
      <c r="Q28" s="83"/>
      <c r="R28" s="22"/>
      <c r="S28" s="106"/>
      <c r="T28" s="22"/>
      <c r="U28" s="106"/>
      <c r="V28" s="22"/>
      <c r="W28" s="106"/>
      <c r="X28" s="22"/>
      <c r="Y28" s="83"/>
      <c r="Z28" s="83"/>
    </row>
    <row r="29" spans="1:26" ht="15" customHeight="1" thickBot="1" thickTop="1">
      <c r="A29" s="218"/>
      <c r="B29" s="160" t="s">
        <v>92</v>
      </c>
      <c r="C29" s="161"/>
      <c r="D29" s="161"/>
      <c r="E29" s="161"/>
      <c r="F29" s="162"/>
      <c r="G29" s="36" t="str">
        <f>IF(TaxiDay1=0,"            -",TaxiDay1)</f>
        <v>            -</v>
      </c>
      <c r="H29" s="36" t="str">
        <f>IF(TaxiDay2=0,"            -",TaxiDay2)</f>
        <v>            -</v>
      </c>
      <c r="I29" s="36" t="str">
        <f>IF(TaxiDay3=0,"            -",TaxiDay3)</f>
        <v>            -</v>
      </c>
      <c r="J29" s="36" t="str">
        <f>IF(TaxiDay4=0,"            -",TaxiDay4)</f>
        <v>            -</v>
      </c>
      <c r="K29" s="36" t="str">
        <f>IF(TaxiDay5=0,"            -",TaxiDay5)</f>
        <v>            -</v>
      </c>
      <c r="L29" s="36" t="str">
        <f>IF(TaxiDay6=0,"            -",TaxiDay6)</f>
        <v>            -</v>
      </c>
      <c r="M29" s="36" t="str">
        <f>IF(TaxiDay7=0,"            -",TaxiDay7)</f>
        <v>            -</v>
      </c>
      <c r="N29" s="39" t="str">
        <f t="shared" si="0"/>
        <v> </v>
      </c>
      <c r="P29" s="47">
        <f>Date3</f>
        <v>0</v>
      </c>
      <c r="Q29" s="83"/>
      <c r="R29" s="22"/>
      <c r="S29" s="106"/>
      <c r="T29" s="22"/>
      <c r="U29" s="106"/>
      <c r="V29" s="22"/>
      <c r="W29" s="106"/>
      <c r="X29" s="22"/>
      <c r="Y29" s="83"/>
      <c r="Z29" s="83"/>
    </row>
    <row r="30" spans="1:26" ht="15" customHeight="1" thickBot="1" thickTop="1">
      <c r="A30" s="218"/>
      <c r="B30" s="160" t="s">
        <v>28</v>
      </c>
      <c r="C30" s="161"/>
      <c r="D30" s="161"/>
      <c r="E30" s="161"/>
      <c r="F30" s="162"/>
      <c r="G30" s="23"/>
      <c r="H30" s="23"/>
      <c r="I30" s="23"/>
      <c r="J30" s="23"/>
      <c r="K30" s="24"/>
      <c r="L30" s="23"/>
      <c r="M30" s="24"/>
      <c r="N30" s="39" t="str">
        <f t="shared" si="0"/>
        <v> </v>
      </c>
      <c r="P30" s="47">
        <f>Date4</f>
        <v>0</v>
      </c>
      <c r="Q30" s="83"/>
      <c r="R30" s="22"/>
      <c r="S30" s="106"/>
      <c r="T30" s="22"/>
      <c r="U30" s="106"/>
      <c r="V30" s="22">
        <v>0</v>
      </c>
      <c r="W30" s="106"/>
      <c r="X30" s="22"/>
      <c r="Y30" s="83"/>
      <c r="Z30" s="83"/>
    </row>
    <row r="31" spans="1:26" ht="15" customHeight="1" thickBot="1" thickTop="1">
      <c r="A31" s="218"/>
      <c r="B31" s="160" t="s">
        <v>12</v>
      </c>
      <c r="C31" s="161"/>
      <c r="D31" s="161"/>
      <c r="E31" s="161"/>
      <c r="F31" s="162"/>
      <c r="G31" s="23"/>
      <c r="H31" s="23"/>
      <c r="I31" s="23"/>
      <c r="J31" s="23"/>
      <c r="K31" s="24"/>
      <c r="L31" s="23"/>
      <c r="M31" s="24"/>
      <c r="N31" s="39" t="str">
        <f t="shared" si="0"/>
        <v> </v>
      </c>
      <c r="P31" s="47">
        <f>Date5</f>
        <v>0</v>
      </c>
      <c r="Q31" s="83"/>
      <c r="R31" s="22"/>
      <c r="S31" s="106"/>
      <c r="T31" s="22"/>
      <c r="U31" s="106"/>
      <c r="V31" s="22"/>
      <c r="W31" s="106"/>
      <c r="X31" s="22"/>
      <c r="Y31" s="83"/>
      <c r="Z31" s="83"/>
    </row>
    <row r="32" spans="1:26" ht="15" customHeight="1" thickBot="1" thickTop="1">
      <c r="A32" s="218"/>
      <c r="B32" s="160" t="s">
        <v>91</v>
      </c>
      <c r="C32" s="161"/>
      <c r="D32" s="161"/>
      <c r="E32" s="161"/>
      <c r="F32" s="162"/>
      <c r="G32" s="36" t="str">
        <f>IF(SUM(MealsDay1)=0,"            -",(SUM(MealsDay1)))</f>
        <v>            -</v>
      </c>
      <c r="H32" s="36" t="str">
        <f>IF(SUM(MealsDay2)=0,"            -",(SUM(MealsDay2)))</f>
        <v>            -</v>
      </c>
      <c r="I32" s="36" t="str">
        <f>IF(SUM(MealsDay3)=0,"            -",(SUM(MealsDay3)))</f>
        <v>            -</v>
      </c>
      <c r="J32" s="36" t="str">
        <f>IF(SUM(MealsDay4)=0,"            -",(SUM(MealsDay4)))</f>
        <v>            -</v>
      </c>
      <c r="K32" s="36" t="str">
        <f>IF(SUM(MealsDay5)=0,"            -",(SUM(MealsDay5)))</f>
        <v>            -</v>
      </c>
      <c r="L32" s="36" t="str">
        <f>IF(SUM(MealsDay6)=0,"            -",(SUM(MealsDay6)))</f>
        <v>            -</v>
      </c>
      <c r="M32" s="36" t="str">
        <f>IF(SUM(MealsDay7)=0,"            -",(SUM(MealsDay7)))</f>
        <v>            -</v>
      </c>
      <c r="N32" s="39" t="str">
        <f t="shared" si="0"/>
        <v> </v>
      </c>
      <c r="P32" s="47">
        <f>Date6</f>
        <v>0</v>
      </c>
      <c r="Q32" s="83"/>
      <c r="R32" s="22"/>
      <c r="S32" s="106"/>
      <c r="T32" s="22"/>
      <c r="U32" s="106"/>
      <c r="V32" s="22"/>
      <c r="W32" s="106"/>
      <c r="X32" s="22"/>
      <c r="Y32" s="83"/>
      <c r="Z32" s="83"/>
    </row>
    <row r="33" spans="1:26" ht="15" customHeight="1" thickBot="1" thickTop="1">
      <c r="A33" s="218"/>
      <c r="B33" s="160" t="s">
        <v>93</v>
      </c>
      <c r="C33" s="161"/>
      <c r="D33" s="161"/>
      <c r="E33" s="161"/>
      <c r="F33" s="162"/>
      <c r="G33" s="36" t="str">
        <f>IF((GuestsDay1=0),"            -",(GuestsDay1))</f>
        <v>            -</v>
      </c>
      <c r="H33" s="36" t="str">
        <f>IF((GuestsDay2=0),"            -",(GuestsDay2))</f>
        <v>            -</v>
      </c>
      <c r="I33" s="36" t="str">
        <f>IF((GuestsDay3=0),"            -",(GuestsDay3))</f>
        <v>            -</v>
      </c>
      <c r="J33" s="36" t="str">
        <f>IF((GuestsDay4=0),"            -",(GuestsDay4))</f>
        <v>            -</v>
      </c>
      <c r="K33" s="36" t="str">
        <f>IF((GuestsDay5=0),"            -",(GuestsDay5))</f>
        <v>            -</v>
      </c>
      <c r="L33" s="36" t="str">
        <f>IF((GuestsDay6=0),"            -",(GuestsDay6))</f>
        <v>            -</v>
      </c>
      <c r="M33" s="36" t="str">
        <f>IF((GuestsDay7=0),"            -",(GuestsDay7))</f>
        <v>            -</v>
      </c>
      <c r="N33" s="39" t="str">
        <f t="shared" si="0"/>
        <v> </v>
      </c>
      <c r="P33" s="47">
        <f>Date7</f>
        <v>0</v>
      </c>
      <c r="Q33" s="83"/>
      <c r="R33" s="22"/>
      <c r="S33" s="106"/>
      <c r="T33" s="22"/>
      <c r="U33" s="106"/>
      <c r="V33" s="22"/>
      <c r="W33" s="106"/>
      <c r="X33" s="22"/>
      <c r="Y33" s="83"/>
      <c r="Z33" s="83"/>
    </row>
    <row r="34" spans="1:26" ht="15" customHeight="1" thickBot="1" thickTop="1">
      <c r="A34" s="218"/>
      <c r="B34" s="160" t="s">
        <v>13</v>
      </c>
      <c r="C34" s="161"/>
      <c r="D34" s="161"/>
      <c r="E34" s="161"/>
      <c r="F34" s="162"/>
      <c r="G34" s="23"/>
      <c r="H34" s="23"/>
      <c r="I34" s="23"/>
      <c r="J34" s="23"/>
      <c r="K34" s="24"/>
      <c r="L34" s="23"/>
      <c r="M34" s="24"/>
      <c r="N34" s="39" t="str">
        <f t="shared" si="0"/>
        <v> </v>
      </c>
      <c r="P34" s="103"/>
      <c r="Q34" s="103"/>
      <c r="R34" s="103"/>
      <c r="S34" s="103"/>
      <c r="T34" s="103"/>
      <c r="U34" s="103"/>
      <c r="V34" s="103"/>
      <c r="W34" s="103"/>
      <c r="X34" s="103"/>
      <c r="Y34" s="83"/>
      <c r="Z34" s="83"/>
    </row>
    <row r="35" spans="1:26" ht="15" customHeight="1" thickBot="1" thickTop="1">
      <c r="A35" s="218"/>
      <c r="B35" s="160" t="s">
        <v>30</v>
      </c>
      <c r="C35" s="161"/>
      <c r="D35" s="161"/>
      <c r="E35" s="161"/>
      <c r="F35" s="162"/>
      <c r="G35" s="36" t="str">
        <f>IF(TipsDay1=0,"            -",TipsDay1)</f>
        <v>            -</v>
      </c>
      <c r="H35" s="36" t="str">
        <f>IF(TipsDay2=0,"            -",TipsDay2)</f>
        <v>            -</v>
      </c>
      <c r="I35" s="36" t="str">
        <f>IF(TipsDay3=0,"            -",TipsDay3)</f>
        <v>            -</v>
      </c>
      <c r="J35" s="36" t="str">
        <f>IF(TipsDay4=0,"            -",TipsDay4)</f>
        <v>            -</v>
      </c>
      <c r="K35" s="36" t="str">
        <f>IF(TipsDay5=0,"            -",TipsDay5)</f>
        <v>            -</v>
      </c>
      <c r="L35" s="36" t="str">
        <f>IF(TipsDay6=0,"            -",TipsDay6)</f>
        <v>            -</v>
      </c>
      <c r="M35" s="36" t="str">
        <f>IF(TipsDay7=0,"            -",TipsDay7)</f>
        <v>            -</v>
      </c>
      <c r="N35" s="39" t="str">
        <f t="shared" si="0"/>
        <v> </v>
      </c>
      <c r="P35" s="103"/>
      <c r="Q35" s="103"/>
      <c r="R35" s="103"/>
      <c r="S35" s="103"/>
      <c r="T35" s="103"/>
      <c r="U35" s="103"/>
      <c r="V35" s="103"/>
      <c r="W35" s="103"/>
      <c r="X35" s="103"/>
      <c r="Y35" s="83"/>
      <c r="Z35" s="83"/>
    </row>
    <row r="36" spans="1:26" ht="15" customHeight="1" thickBot="1" thickTop="1">
      <c r="A36" s="218"/>
      <c r="B36" s="160" t="s">
        <v>119</v>
      </c>
      <c r="C36" s="161"/>
      <c r="D36" s="161"/>
      <c r="E36" s="161"/>
      <c r="F36" s="162"/>
      <c r="G36" s="23"/>
      <c r="H36" s="23"/>
      <c r="I36" s="23"/>
      <c r="J36" s="23"/>
      <c r="K36" s="24"/>
      <c r="L36" s="23"/>
      <c r="M36" s="24"/>
      <c r="N36" s="39" t="str">
        <f t="shared" si="0"/>
        <v> </v>
      </c>
      <c r="P36" s="58"/>
      <c r="Q36" s="58"/>
      <c r="R36" s="58"/>
      <c r="S36" s="181" t="s">
        <v>105</v>
      </c>
      <c r="T36" s="142"/>
      <c r="U36" s="142"/>
      <c r="V36" s="58"/>
      <c r="W36" s="58"/>
      <c r="X36" s="58"/>
      <c r="Y36" s="83"/>
      <c r="Z36" s="83"/>
    </row>
    <row r="37" spans="1:26" ht="15" customHeight="1" thickBot="1" thickTop="1">
      <c r="A37" s="218"/>
      <c r="B37" s="160" t="s">
        <v>31</v>
      </c>
      <c r="C37" s="161"/>
      <c r="D37" s="161"/>
      <c r="E37" s="161"/>
      <c r="F37" s="162"/>
      <c r="G37" s="23"/>
      <c r="H37" s="23"/>
      <c r="I37" s="23"/>
      <c r="J37" s="23"/>
      <c r="K37" s="24"/>
      <c r="L37" s="23"/>
      <c r="M37" s="24"/>
      <c r="N37" s="39" t="str">
        <f t="shared" si="0"/>
        <v> </v>
      </c>
      <c r="P37" s="103"/>
      <c r="Q37" s="103"/>
      <c r="R37" s="182" t="s">
        <v>94</v>
      </c>
      <c r="S37" s="142"/>
      <c r="T37" s="142"/>
      <c r="U37" s="142"/>
      <c r="V37" s="142"/>
      <c r="W37" s="103"/>
      <c r="X37" s="103"/>
      <c r="Y37" s="83"/>
      <c r="Z37" s="83"/>
    </row>
    <row r="38" spans="1:26" ht="15" customHeight="1" thickBot="1" thickTop="1">
      <c r="A38" s="218"/>
      <c r="B38" s="160" t="s">
        <v>32</v>
      </c>
      <c r="C38" s="161"/>
      <c r="D38" s="161"/>
      <c r="E38" s="161"/>
      <c r="F38" s="162"/>
      <c r="G38" s="23"/>
      <c r="H38" s="23"/>
      <c r="I38" s="23"/>
      <c r="J38" s="23"/>
      <c r="K38" s="24"/>
      <c r="L38" s="23"/>
      <c r="M38" s="24"/>
      <c r="N38" s="39" t="str">
        <f t="shared" si="0"/>
        <v> </v>
      </c>
      <c r="P38" s="103"/>
      <c r="Q38" s="103"/>
      <c r="R38" s="103"/>
      <c r="S38" s="103"/>
      <c r="T38" s="103"/>
      <c r="U38" s="103"/>
      <c r="V38" s="103"/>
      <c r="W38" s="103"/>
      <c r="X38" s="103"/>
      <c r="Y38" s="83"/>
      <c r="Z38" s="83"/>
    </row>
    <row r="39" spans="1:26" ht="15" customHeight="1" thickBot="1" thickTop="1">
      <c r="A39" s="218"/>
      <c r="B39" s="194" t="s">
        <v>63</v>
      </c>
      <c r="C39" s="195"/>
      <c r="D39" s="195"/>
      <c r="E39" s="195"/>
      <c r="F39" s="196"/>
      <c r="G39" s="25"/>
      <c r="H39" s="25"/>
      <c r="I39" s="25"/>
      <c r="J39" s="25"/>
      <c r="K39" s="26"/>
      <c r="L39" s="25"/>
      <c r="M39" s="26"/>
      <c r="N39" s="39" t="str">
        <f>IF(SUM(G39:M39)=0," ",-SUM(G39:M39))</f>
        <v> </v>
      </c>
      <c r="P39" s="60" t="s">
        <v>3</v>
      </c>
      <c r="Q39" s="58"/>
      <c r="R39" s="60" t="s">
        <v>16</v>
      </c>
      <c r="S39" s="58"/>
      <c r="T39" s="182" t="s">
        <v>17</v>
      </c>
      <c r="U39" s="142"/>
      <c r="V39" s="142"/>
      <c r="W39" s="142"/>
      <c r="X39" s="142"/>
      <c r="Y39" s="83"/>
      <c r="Z39" s="83"/>
    </row>
    <row r="40" spans="1:26" ht="15" customHeight="1" thickBot="1" thickTop="1">
      <c r="A40" s="218"/>
      <c r="B40" s="163" t="s">
        <v>49</v>
      </c>
      <c r="C40" s="164"/>
      <c r="D40" s="164"/>
      <c r="E40" s="164"/>
      <c r="F40" s="165"/>
      <c r="G40" s="37" t="str">
        <f aca="true" t="shared" si="1" ref="G40:M40">IF((SUM(G26:G38)-G39)=0," ",(SUM(G26:G38)-G39))</f>
        <v> </v>
      </c>
      <c r="H40" s="37" t="str">
        <f t="shared" si="1"/>
        <v> </v>
      </c>
      <c r="I40" s="37" t="str">
        <f t="shared" si="1"/>
        <v> </v>
      </c>
      <c r="J40" s="37" t="str">
        <f t="shared" si="1"/>
        <v> </v>
      </c>
      <c r="K40" s="37" t="str">
        <f t="shared" si="1"/>
        <v> </v>
      </c>
      <c r="L40" s="37" t="str">
        <f t="shared" si="1"/>
        <v> </v>
      </c>
      <c r="M40" s="37" t="str">
        <f t="shared" si="1"/>
        <v> </v>
      </c>
      <c r="N40" s="40" t="str">
        <f>IF(P79=0," ",SUM(G40:M40))</f>
        <v> </v>
      </c>
      <c r="P40" s="105"/>
      <c r="Q40" s="103"/>
      <c r="R40" s="59" t="str">
        <f>R11</f>
        <v> </v>
      </c>
      <c r="S40" s="103"/>
      <c r="T40" s="103"/>
      <c r="U40" s="103"/>
      <c r="V40" s="103"/>
      <c r="W40" s="103"/>
      <c r="X40" s="103"/>
      <c r="Y40" s="83"/>
      <c r="Z40" s="83"/>
    </row>
    <row r="41" spans="1:26" ht="15" customHeight="1" thickBot="1">
      <c r="A41" s="218"/>
      <c r="B41" s="92"/>
      <c r="C41" s="84"/>
      <c r="D41" s="84"/>
      <c r="E41" s="84"/>
      <c r="F41" s="84"/>
      <c r="G41" s="84"/>
      <c r="H41" s="84"/>
      <c r="I41" s="84"/>
      <c r="J41" s="84"/>
      <c r="K41" s="84"/>
      <c r="L41" s="84"/>
      <c r="M41" s="84"/>
      <c r="N41" s="84"/>
      <c r="P41" s="47">
        <f>Date1</f>
        <v>0</v>
      </c>
      <c r="Q41" s="83"/>
      <c r="R41" s="22"/>
      <c r="S41" s="83"/>
      <c r="T41" s="183"/>
      <c r="U41" s="183"/>
      <c r="V41" s="183"/>
      <c r="W41" s="183"/>
      <c r="X41" s="183"/>
      <c r="Y41" s="83"/>
      <c r="Z41" s="83"/>
    </row>
    <row r="42" spans="1:26" ht="15" customHeight="1" thickBot="1" thickTop="1">
      <c r="A42" s="218"/>
      <c r="B42" s="205" t="s">
        <v>15</v>
      </c>
      <c r="C42" s="206"/>
      <c r="D42" s="206"/>
      <c r="E42" s="206"/>
      <c r="F42" s="206"/>
      <c r="G42" s="206"/>
      <c r="H42" s="170"/>
      <c r="I42" s="207"/>
      <c r="J42" s="168" t="s">
        <v>116</v>
      </c>
      <c r="K42" s="153"/>
      <c r="L42" s="154"/>
      <c r="M42" s="81" t="s">
        <v>117</v>
      </c>
      <c r="N42" s="40" t="str">
        <f>IF(P81=0," ",SUM(O93+O94))</f>
        <v> </v>
      </c>
      <c r="P42" s="47">
        <f>Date2</f>
        <v>0</v>
      </c>
      <c r="Q42" s="83"/>
      <c r="R42" s="22"/>
      <c r="S42" s="83"/>
      <c r="T42" s="177"/>
      <c r="U42" s="177"/>
      <c r="V42" s="177"/>
      <c r="W42" s="177"/>
      <c r="X42" s="177"/>
      <c r="Y42" s="83"/>
      <c r="Z42" s="83"/>
    </row>
    <row r="43" spans="1:26" ht="15" customHeight="1" thickBot="1" thickTop="1">
      <c r="A43" s="218"/>
      <c r="B43" s="14" t="s">
        <v>18</v>
      </c>
      <c r="C43" s="173"/>
      <c r="D43" s="173"/>
      <c r="E43" s="173"/>
      <c r="F43" s="173"/>
      <c r="G43" s="173"/>
      <c r="H43" s="173"/>
      <c r="J43" s="169" t="s">
        <v>47</v>
      </c>
      <c r="K43" s="170"/>
      <c r="L43" s="171"/>
      <c r="M43" s="82" t="str">
        <f>IF(O93=0,"             - ",O93)</f>
        <v>             - </v>
      </c>
      <c r="N43" s="40" t="str">
        <f>IF(P82=0," ",SUM(P81+P82))</f>
        <v> </v>
      </c>
      <c r="P43" s="47">
        <f>Date3</f>
        <v>0</v>
      </c>
      <c r="Q43" s="83"/>
      <c r="R43" s="22"/>
      <c r="S43" s="83"/>
      <c r="T43" s="177"/>
      <c r="U43" s="177"/>
      <c r="V43" s="177"/>
      <c r="W43" s="177"/>
      <c r="X43" s="177"/>
      <c r="Y43" s="83"/>
      <c r="Z43" s="83"/>
    </row>
    <row r="44" spans="1:26" ht="15" customHeight="1" thickBot="1" thickTop="1">
      <c r="A44" s="218"/>
      <c r="B44" s="14"/>
      <c r="C44" s="144"/>
      <c r="D44" s="144"/>
      <c r="E44" s="144"/>
      <c r="F44" s="144"/>
      <c r="G44" s="144"/>
      <c r="H44" s="144"/>
      <c r="I44" s="12"/>
      <c r="J44" s="169" t="s">
        <v>48</v>
      </c>
      <c r="K44" s="170"/>
      <c r="L44" s="171"/>
      <c r="M44" s="27"/>
      <c r="N44" s="40" t="str">
        <f>IF(P84=0," ",P84)</f>
        <v> </v>
      </c>
      <c r="P44" s="47">
        <f>Date4</f>
        <v>0</v>
      </c>
      <c r="Q44" s="83"/>
      <c r="R44" s="22"/>
      <c r="S44" s="83"/>
      <c r="T44" s="177"/>
      <c r="U44" s="177"/>
      <c r="V44" s="177"/>
      <c r="W44" s="177"/>
      <c r="X44" s="177"/>
      <c r="Y44" s="83"/>
      <c r="Z44" s="83"/>
    </row>
    <row r="45" spans="1:26" ht="15" customHeight="1" thickBot="1" thickTop="1">
      <c r="A45" s="218"/>
      <c r="B45" s="14" t="s">
        <v>19</v>
      </c>
      <c r="C45" s="144"/>
      <c r="D45" s="144"/>
      <c r="E45" s="144"/>
      <c r="F45" s="144"/>
      <c r="G45" s="144"/>
      <c r="H45" s="144"/>
      <c r="I45" s="13"/>
      <c r="J45" s="155" t="s">
        <v>33</v>
      </c>
      <c r="K45" s="156"/>
      <c r="L45" s="143"/>
      <c r="M45" s="40" t="str">
        <f>N44</f>
        <v> </v>
      </c>
      <c r="N45" s="41" t="str">
        <f>IF(G11=0,"Currency?",G11)</f>
        <v>Currency?</v>
      </c>
      <c r="P45" s="47">
        <f>Date5</f>
        <v>0</v>
      </c>
      <c r="Q45" s="83"/>
      <c r="R45" s="22"/>
      <c r="S45" s="83"/>
      <c r="T45" s="177"/>
      <c r="U45" s="177"/>
      <c r="V45" s="177"/>
      <c r="W45" s="177"/>
      <c r="X45" s="177"/>
      <c r="Y45" s="83"/>
      <c r="Z45" s="83"/>
    </row>
    <row r="46" spans="1:26" ht="15" customHeight="1" thickBot="1">
      <c r="A46" s="218"/>
      <c r="B46" s="14"/>
      <c r="C46" s="144"/>
      <c r="D46" s="144"/>
      <c r="E46" s="144"/>
      <c r="F46" s="144"/>
      <c r="G46" s="144"/>
      <c r="H46" s="144"/>
      <c r="I46" s="85"/>
      <c r="J46" s="84"/>
      <c r="K46" s="84"/>
      <c r="L46" s="84"/>
      <c r="M46" s="84"/>
      <c r="N46" s="84"/>
      <c r="P46" s="47">
        <f>Date6</f>
        <v>0</v>
      </c>
      <c r="Q46" s="83"/>
      <c r="R46" s="22"/>
      <c r="S46" s="83"/>
      <c r="T46" s="177"/>
      <c r="U46" s="177"/>
      <c r="V46" s="177"/>
      <c r="W46" s="177"/>
      <c r="X46" s="177"/>
      <c r="Y46" s="83"/>
      <c r="Z46" s="83"/>
    </row>
    <row r="47" spans="1:26" ht="15" customHeight="1" thickBot="1" thickTop="1">
      <c r="A47" s="218"/>
      <c r="B47" s="14" t="s">
        <v>20</v>
      </c>
      <c r="C47" s="144"/>
      <c r="D47" s="144"/>
      <c r="E47" s="144"/>
      <c r="F47" s="144"/>
      <c r="G47" s="144"/>
      <c r="H47" s="144"/>
      <c r="I47" s="11"/>
      <c r="J47" s="152" t="s">
        <v>127</v>
      </c>
      <c r="K47" s="153"/>
      <c r="L47" s="154"/>
      <c r="M47" s="30">
        <v>1</v>
      </c>
      <c r="N47" s="128" t="s">
        <v>35</v>
      </c>
      <c r="P47" s="47">
        <f>Date7</f>
        <v>0</v>
      </c>
      <c r="Q47" s="83"/>
      <c r="R47" s="22"/>
      <c r="S47" s="83"/>
      <c r="T47" s="177"/>
      <c r="U47" s="177"/>
      <c r="V47" s="177"/>
      <c r="W47" s="177"/>
      <c r="X47" s="177"/>
      <c r="Y47" s="83"/>
      <c r="Z47" s="83"/>
    </row>
    <row r="48" spans="1:26" ht="15" customHeight="1" thickBot="1" thickTop="1">
      <c r="A48" s="218"/>
      <c r="C48" s="144"/>
      <c r="D48" s="144"/>
      <c r="E48" s="144"/>
      <c r="F48" s="144"/>
      <c r="G48" s="144"/>
      <c r="H48" s="144"/>
      <c r="I48" s="11"/>
      <c r="J48" s="155" t="s">
        <v>128</v>
      </c>
      <c r="K48" s="156"/>
      <c r="L48" s="143"/>
      <c r="M48" s="42" t="str">
        <f>IF(P87=0," ",P87)</f>
        <v> </v>
      </c>
      <c r="N48" s="21"/>
      <c r="P48" s="103"/>
      <c r="Q48" s="103"/>
      <c r="R48" s="103"/>
      <c r="S48" s="103"/>
      <c r="T48" s="103"/>
      <c r="U48" s="103"/>
      <c r="V48" s="103"/>
      <c r="W48" s="103"/>
      <c r="X48" s="103"/>
      <c r="Y48" s="83"/>
      <c r="Z48" s="83"/>
    </row>
    <row r="49" spans="1:26" ht="15" customHeight="1" thickBot="1">
      <c r="A49" s="218"/>
      <c r="B49" s="5"/>
      <c r="C49" s="86"/>
      <c r="D49" s="86"/>
      <c r="E49" s="86"/>
      <c r="F49" s="86"/>
      <c r="G49" s="86"/>
      <c r="H49" s="86"/>
      <c r="I49" s="86"/>
      <c r="J49" s="86"/>
      <c r="K49" s="86"/>
      <c r="L49" s="86"/>
      <c r="M49" s="86"/>
      <c r="N49" s="86"/>
      <c r="O49" s="79"/>
      <c r="P49" s="103"/>
      <c r="Q49" s="103"/>
      <c r="R49" s="103"/>
      <c r="S49" s="103"/>
      <c r="T49" s="103"/>
      <c r="U49" s="103"/>
      <c r="V49" s="103"/>
      <c r="W49" s="103"/>
      <c r="X49" s="103"/>
      <c r="Y49" s="83"/>
      <c r="Z49" s="83"/>
    </row>
    <row r="50" spans="1:26" ht="15" customHeight="1" thickBot="1">
      <c r="A50" s="218"/>
      <c r="B50" s="54" t="s">
        <v>46</v>
      </c>
      <c r="C50" s="148"/>
      <c r="D50" s="149"/>
      <c r="E50" s="149"/>
      <c r="F50" s="149"/>
      <c r="G50" s="149"/>
      <c r="H50" s="149"/>
      <c r="I50" s="149"/>
      <c r="J50" s="149"/>
      <c r="K50" s="149"/>
      <c r="L50" s="149"/>
      <c r="M50" s="141"/>
      <c r="N50" s="55" t="s">
        <v>21</v>
      </c>
      <c r="O50" s="79"/>
      <c r="P50" s="103"/>
      <c r="Q50" s="103"/>
      <c r="R50" s="103"/>
      <c r="S50" s="181" t="s">
        <v>14</v>
      </c>
      <c r="T50" s="142"/>
      <c r="U50" s="142"/>
      <c r="V50" s="103"/>
      <c r="W50" s="103"/>
      <c r="X50" s="103"/>
      <c r="Y50" s="83"/>
      <c r="Z50" s="83"/>
    </row>
    <row r="51" spans="1:26" ht="15" customHeight="1">
      <c r="A51" s="218"/>
      <c r="B51" s="77"/>
      <c r="C51" s="120"/>
      <c r="D51" s="145"/>
      <c r="E51" s="145"/>
      <c r="F51" s="145"/>
      <c r="G51" s="145"/>
      <c r="H51" s="145"/>
      <c r="I51" s="145"/>
      <c r="J51" s="145"/>
      <c r="K51" s="145"/>
      <c r="L51" s="145"/>
      <c r="M51" s="43"/>
      <c r="N51" s="36"/>
      <c r="O51" s="79"/>
      <c r="P51" s="142"/>
      <c r="Q51" s="142"/>
      <c r="R51" s="180" t="s">
        <v>34</v>
      </c>
      <c r="S51" s="142"/>
      <c r="T51" s="142"/>
      <c r="U51" s="142"/>
      <c r="V51" s="142"/>
      <c r="W51" s="142"/>
      <c r="X51" s="58"/>
      <c r="Y51" s="83"/>
      <c r="Z51" s="83"/>
    </row>
    <row r="52" spans="1:26" ht="15" customHeight="1">
      <c r="A52" s="218"/>
      <c r="B52" s="7">
        <v>0.173611111111111</v>
      </c>
      <c r="C52" s="76"/>
      <c r="D52" s="146" t="s">
        <v>112</v>
      </c>
      <c r="E52" s="146"/>
      <c r="F52" s="146"/>
      <c r="G52" s="146"/>
      <c r="H52" s="146"/>
      <c r="I52" s="146"/>
      <c r="J52" s="146"/>
      <c r="K52" s="146"/>
      <c r="L52" s="146"/>
      <c r="M52" s="44"/>
      <c r="N52" s="36" t="str">
        <f>IF(L81=0,"            -",L81)</f>
        <v>            -</v>
      </c>
      <c r="P52" s="103"/>
      <c r="Q52" s="103"/>
      <c r="R52" s="103"/>
      <c r="S52" s="103"/>
      <c r="T52" s="103"/>
      <c r="U52" s="103"/>
      <c r="V52" s="103"/>
      <c r="W52" s="103"/>
      <c r="X52" s="103"/>
      <c r="Y52" s="83"/>
      <c r="Z52" s="83"/>
    </row>
    <row r="53" spans="1:26" ht="15" customHeight="1">
      <c r="A53" s="218"/>
      <c r="B53" s="7">
        <v>0.222222222222222</v>
      </c>
      <c r="C53" s="76"/>
      <c r="D53" s="146" t="s">
        <v>113</v>
      </c>
      <c r="E53" s="146"/>
      <c r="F53" s="146"/>
      <c r="G53" s="146"/>
      <c r="H53" s="146"/>
      <c r="I53" s="146"/>
      <c r="J53" s="146"/>
      <c r="K53" s="146"/>
      <c r="L53" s="146"/>
      <c r="M53" s="44"/>
      <c r="N53" s="36" t="str">
        <f>IF(L82=L83,"            -",L82-L83)</f>
        <v>            -</v>
      </c>
      <c r="P53" s="60" t="s">
        <v>3</v>
      </c>
      <c r="Q53" s="58"/>
      <c r="R53" s="60" t="s">
        <v>16</v>
      </c>
      <c r="S53" s="58"/>
      <c r="T53" s="182" t="s">
        <v>17</v>
      </c>
      <c r="U53" s="142"/>
      <c r="V53" s="142"/>
      <c r="W53" s="142"/>
      <c r="X53" s="142"/>
      <c r="Y53" s="83"/>
      <c r="Z53" s="83"/>
    </row>
    <row r="54" spans="1:26" ht="15" customHeight="1">
      <c r="A54" s="218"/>
      <c r="B54" s="78"/>
      <c r="C54" s="104"/>
      <c r="D54" s="147"/>
      <c r="E54" s="147"/>
      <c r="F54" s="147"/>
      <c r="G54" s="147"/>
      <c r="H54" s="147"/>
      <c r="I54" s="147"/>
      <c r="J54" s="147"/>
      <c r="K54" s="147"/>
      <c r="L54" s="147"/>
      <c r="M54" s="44"/>
      <c r="N54" s="36"/>
      <c r="P54" s="105"/>
      <c r="Q54" s="103"/>
      <c r="R54" s="59" t="str">
        <f>R11</f>
        <v> </v>
      </c>
      <c r="S54" s="103"/>
      <c r="T54" s="103"/>
      <c r="U54" s="103"/>
      <c r="V54" s="103"/>
      <c r="W54" s="103"/>
      <c r="X54" s="103"/>
      <c r="Y54" s="83"/>
      <c r="Z54" s="83"/>
    </row>
    <row r="55" spans="1:26" ht="15" customHeight="1" thickBot="1">
      <c r="A55" s="218"/>
      <c r="B55" s="78"/>
      <c r="C55" s="104"/>
      <c r="D55" s="151" t="s">
        <v>120</v>
      </c>
      <c r="E55" s="151"/>
      <c r="F55" s="151"/>
      <c r="G55" s="151"/>
      <c r="H55" s="151"/>
      <c r="I55" s="151"/>
      <c r="J55" s="151"/>
      <c r="K55" s="151"/>
      <c r="L55" s="151"/>
      <c r="M55" s="44"/>
      <c r="N55" s="36" t="str">
        <f>IF(N44=" ","            -",(IF(N44=0,"            -",N44-L81-L82+L83)))</f>
        <v>            -</v>
      </c>
      <c r="P55" s="47">
        <f>Date1</f>
        <v>0</v>
      </c>
      <c r="Q55" s="83"/>
      <c r="R55" s="22"/>
      <c r="S55" s="83"/>
      <c r="T55" s="183"/>
      <c r="U55" s="183"/>
      <c r="V55" s="183"/>
      <c r="W55" s="183"/>
      <c r="X55" s="183"/>
      <c r="Y55" s="83"/>
      <c r="Z55" s="83"/>
    </row>
    <row r="56" spans="1:26" ht="15" customHeight="1" thickBot="1" thickTop="1">
      <c r="A56" s="218"/>
      <c r="B56" s="5"/>
      <c r="C56" s="119"/>
      <c r="D56" s="99"/>
      <c r="E56" s="99"/>
      <c r="F56" s="99"/>
      <c r="G56" s="99"/>
      <c r="H56" s="99"/>
      <c r="I56" s="99"/>
      <c r="J56" s="99"/>
      <c r="K56" s="99"/>
      <c r="L56" s="184" t="s">
        <v>114</v>
      </c>
      <c r="M56" s="185"/>
      <c r="N56" s="40" t="str">
        <f>IF(SUM(N51:N55)=0,"            -",SUM(N51:N55))</f>
        <v>            -</v>
      </c>
      <c r="O56" s="79"/>
      <c r="P56" s="47">
        <f>Date2</f>
        <v>0</v>
      </c>
      <c r="Q56" s="83"/>
      <c r="R56" s="22"/>
      <c r="S56" s="83"/>
      <c r="T56" s="177"/>
      <c r="U56" s="177"/>
      <c r="V56" s="177"/>
      <c r="W56" s="177"/>
      <c r="X56" s="177"/>
      <c r="Y56" s="83"/>
      <c r="Z56" s="83"/>
    </row>
    <row r="57" spans="1:26" ht="12.75">
      <c r="A57" s="218"/>
      <c r="B57" s="92"/>
      <c r="C57" s="84"/>
      <c r="D57" s="84"/>
      <c r="E57" s="84"/>
      <c r="F57" s="84"/>
      <c r="G57" s="84"/>
      <c r="H57" s="84"/>
      <c r="I57" s="84"/>
      <c r="J57" s="84"/>
      <c r="K57" s="84"/>
      <c r="L57" s="84"/>
      <c r="M57" s="84"/>
      <c r="N57" s="97"/>
      <c r="O57" s="79"/>
      <c r="P57" s="47">
        <f>Date3</f>
        <v>0</v>
      </c>
      <c r="Q57" s="83"/>
      <c r="R57" s="22"/>
      <c r="S57" s="83"/>
      <c r="T57" s="177"/>
      <c r="U57" s="177"/>
      <c r="V57" s="177"/>
      <c r="W57" s="177"/>
      <c r="X57" s="177"/>
      <c r="Y57" s="83"/>
      <c r="Z57" s="83"/>
    </row>
    <row r="58" spans="1:26" ht="15">
      <c r="A58" s="218"/>
      <c r="B58" s="136" t="s">
        <v>59</v>
      </c>
      <c r="C58" s="137"/>
      <c r="D58" s="139"/>
      <c r="E58" s="219"/>
      <c r="F58" s="219"/>
      <c r="G58" s="219"/>
      <c r="H58" s="219"/>
      <c r="I58" s="135"/>
      <c r="J58" s="135"/>
      <c r="K58" s="135"/>
      <c r="L58" s="56" t="s">
        <v>3</v>
      </c>
      <c r="M58" s="139"/>
      <c r="N58" s="140"/>
      <c r="O58" s="79"/>
      <c r="P58" s="47">
        <f>Date4</f>
        <v>0</v>
      </c>
      <c r="Q58" s="83"/>
      <c r="R58" s="22"/>
      <c r="S58" s="83"/>
      <c r="T58" s="177"/>
      <c r="U58" s="177"/>
      <c r="V58" s="177"/>
      <c r="W58" s="177"/>
      <c r="X58" s="177"/>
      <c r="Y58" s="83"/>
      <c r="Z58" s="83"/>
    </row>
    <row r="59" spans="1:26" ht="12.75">
      <c r="A59" s="218"/>
      <c r="B59" s="220"/>
      <c r="C59" s="221"/>
      <c r="D59" s="221"/>
      <c r="E59" s="221"/>
      <c r="F59" s="221"/>
      <c r="G59" s="221"/>
      <c r="H59" s="221"/>
      <c r="I59" s="221"/>
      <c r="J59" s="221"/>
      <c r="K59" s="221"/>
      <c r="L59" s="221"/>
      <c r="M59" s="221"/>
      <c r="N59" s="222"/>
      <c r="O59" s="79"/>
      <c r="P59" s="47">
        <f>Date5</f>
        <v>0</v>
      </c>
      <c r="Q59" s="83"/>
      <c r="R59" s="22"/>
      <c r="S59" s="83"/>
      <c r="T59" s="177"/>
      <c r="U59" s="177"/>
      <c r="V59" s="177"/>
      <c r="W59" s="177"/>
      <c r="X59" s="177"/>
      <c r="Y59" s="83"/>
      <c r="Z59" s="83"/>
    </row>
    <row r="60" spans="1:26" ht="15">
      <c r="A60" s="218"/>
      <c r="B60" s="136" t="s">
        <v>60</v>
      </c>
      <c r="C60" s="137"/>
      <c r="D60" s="139"/>
      <c r="E60" s="139"/>
      <c r="F60" s="139"/>
      <c r="G60" s="139"/>
      <c r="H60" s="139"/>
      <c r="I60" s="135"/>
      <c r="J60" s="135"/>
      <c r="K60" s="135"/>
      <c r="L60" s="56" t="s">
        <v>3</v>
      </c>
      <c r="M60" s="139"/>
      <c r="N60" s="140"/>
      <c r="O60" s="79"/>
      <c r="P60" s="47">
        <f>Date6</f>
        <v>0</v>
      </c>
      <c r="Q60" s="83"/>
      <c r="R60" s="22"/>
      <c r="S60" s="83"/>
      <c r="T60" s="177"/>
      <c r="U60" s="177"/>
      <c r="V60" s="177"/>
      <c r="W60" s="177"/>
      <c r="X60" s="177"/>
      <c r="Y60" s="83"/>
      <c r="Z60" s="83"/>
    </row>
    <row r="61" spans="1:26" ht="12.75">
      <c r="A61" s="218"/>
      <c r="B61" s="98"/>
      <c r="C61" s="98"/>
      <c r="D61" s="98"/>
      <c r="E61" s="98"/>
      <c r="F61" s="98"/>
      <c r="G61" s="98"/>
      <c r="H61" s="98"/>
      <c r="I61" s="98"/>
      <c r="J61" s="98"/>
      <c r="K61" s="98"/>
      <c r="L61" s="98"/>
      <c r="M61" s="98"/>
      <c r="N61" s="98"/>
      <c r="O61" s="79"/>
      <c r="P61" s="47">
        <f>Date7</f>
        <v>0</v>
      </c>
      <c r="Q61" s="83"/>
      <c r="R61" s="22"/>
      <c r="S61" s="83"/>
      <c r="T61" s="177"/>
      <c r="U61" s="177"/>
      <c r="V61" s="177"/>
      <c r="W61" s="177"/>
      <c r="X61" s="177"/>
      <c r="Y61" s="83"/>
      <c r="Z61" s="83"/>
    </row>
    <row r="62" spans="1:26" ht="12.75">
      <c r="A62" s="218"/>
      <c r="B62" s="52" t="s">
        <v>55</v>
      </c>
      <c r="C62" s="138" t="s">
        <v>56</v>
      </c>
      <c r="D62" s="142"/>
      <c r="E62" s="142"/>
      <c r="F62" s="142"/>
      <c r="G62" s="142"/>
      <c r="H62" s="142"/>
      <c r="I62" s="142"/>
      <c r="J62" s="142"/>
      <c r="K62" s="142"/>
      <c r="L62" s="142"/>
      <c r="M62" s="142"/>
      <c r="N62" s="142"/>
      <c r="O62" s="79"/>
      <c r="P62" s="15"/>
      <c r="Q62" s="15"/>
      <c r="R62" s="15"/>
      <c r="S62" s="15"/>
      <c r="T62" s="15"/>
      <c r="U62" s="15"/>
      <c r="V62" s="15"/>
      <c r="W62" s="15"/>
      <c r="X62" s="15"/>
      <c r="Y62" s="83"/>
      <c r="Z62" s="83"/>
    </row>
    <row r="63" spans="1:26" ht="12.75">
      <c r="A63" s="218"/>
      <c r="B63" s="15"/>
      <c r="C63" s="142" t="s">
        <v>57</v>
      </c>
      <c r="D63" s="142"/>
      <c r="E63" s="142"/>
      <c r="F63" s="142"/>
      <c r="G63" s="142"/>
      <c r="H63" s="142"/>
      <c r="I63" s="142"/>
      <c r="J63" s="142"/>
      <c r="K63" s="142"/>
      <c r="L63" s="142"/>
      <c r="M63" s="142"/>
      <c r="N63" s="142"/>
      <c r="O63" s="79"/>
      <c r="P63" s="15"/>
      <c r="Q63" s="15"/>
      <c r="R63" s="15"/>
      <c r="S63" s="15"/>
      <c r="T63" s="15"/>
      <c r="U63" s="15"/>
      <c r="V63" s="15"/>
      <c r="W63" s="15"/>
      <c r="X63" s="15"/>
      <c r="Y63" s="83"/>
      <c r="Z63" s="83"/>
    </row>
    <row r="64" spans="1:26" ht="12.75">
      <c r="A64" s="218"/>
      <c r="C64" s="142" t="s">
        <v>58</v>
      </c>
      <c r="D64" s="142"/>
      <c r="E64" s="142"/>
      <c r="F64" s="142"/>
      <c r="G64" s="142"/>
      <c r="H64" s="142"/>
      <c r="I64" s="142"/>
      <c r="J64" s="142"/>
      <c r="K64" s="142"/>
      <c r="L64" s="142"/>
      <c r="M64" s="142"/>
      <c r="N64" s="142"/>
      <c r="O64" s="79"/>
      <c r="P64" s="15"/>
      <c r="Q64" s="15"/>
      <c r="R64" s="15"/>
      <c r="S64" s="15"/>
      <c r="T64" s="15"/>
      <c r="U64" s="15"/>
      <c r="V64" s="15"/>
      <c r="W64" s="15"/>
      <c r="X64" s="15"/>
      <c r="Y64" s="83"/>
      <c r="Z64" s="83"/>
    </row>
    <row r="65" spans="1:26" ht="12.75">
      <c r="A65" s="218"/>
      <c r="B65" s="15"/>
      <c r="C65" s="15"/>
      <c r="D65" s="15"/>
      <c r="E65" s="15"/>
      <c r="F65" s="15"/>
      <c r="G65" s="15"/>
      <c r="H65" s="15"/>
      <c r="I65" s="15"/>
      <c r="J65" s="15"/>
      <c r="K65" s="15"/>
      <c r="L65" s="15"/>
      <c r="M65" s="15"/>
      <c r="N65" s="15"/>
      <c r="O65" s="79"/>
      <c r="P65" s="15"/>
      <c r="Q65" s="15"/>
      <c r="R65" s="15"/>
      <c r="S65" s="15"/>
      <c r="T65" s="15"/>
      <c r="U65" s="15"/>
      <c r="V65" s="15"/>
      <c r="W65" s="15"/>
      <c r="X65" s="15"/>
      <c r="Y65" s="83"/>
      <c r="Z65" s="83"/>
    </row>
    <row r="66" ht="12.75">
      <c r="O66" s="1"/>
    </row>
    <row r="67" ht="12.75">
      <c r="O67" s="1"/>
    </row>
    <row r="68" spans="15:23" ht="12.75">
      <c r="O68" s="1"/>
      <c r="Q68" s="2"/>
      <c r="S68" s="2"/>
      <c r="U68" s="2"/>
      <c r="W68" s="2"/>
    </row>
    <row r="69" spans="15:23" ht="12.75">
      <c r="O69" s="1"/>
      <c r="Q69" s="2"/>
      <c r="S69" s="2"/>
      <c r="U69" s="2"/>
      <c r="W69" s="2"/>
    </row>
    <row r="70" spans="15:23" ht="12.75">
      <c r="O70" s="1"/>
      <c r="Q70" s="2"/>
      <c r="S70" s="2"/>
      <c r="U70" s="2"/>
      <c r="W70" s="2"/>
    </row>
    <row r="71" spans="17:23" ht="12.75">
      <c r="Q71" s="2"/>
      <c r="S71" s="2"/>
      <c r="U71" s="2"/>
      <c r="W71" s="2"/>
    </row>
    <row r="72" spans="17:23" ht="12.75">
      <c r="Q72" s="2"/>
      <c r="S72" s="2"/>
      <c r="U72" s="2"/>
      <c r="W72" s="2"/>
    </row>
    <row r="73" spans="17:23" ht="12.75">
      <c r="Q73" s="2"/>
      <c r="S73" s="2"/>
      <c r="U73" s="2"/>
      <c r="W73" s="2"/>
    </row>
    <row r="74" spans="17:23" ht="12.75">
      <c r="Q74" s="2"/>
      <c r="S74" s="2"/>
      <c r="U74" s="2"/>
      <c r="W74" s="2"/>
    </row>
    <row r="75" spans="17:23" ht="12.75">
      <c r="Q75" s="2"/>
      <c r="S75" s="2"/>
      <c r="U75" s="2"/>
      <c r="W75" s="2"/>
    </row>
    <row r="76" spans="17:23" ht="12.75">
      <c r="Q76" s="2"/>
      <c r="S76" s="2"/>
      <c r="U76" s="2"/>
      <c r="W76" s="2"/>
    </row>
    <row r="77" spans="17:23" ht="12.75">
      <c r="Q77" s="2"/>
      <c r="S77" s="2"/>
      <c r="U77" s="2"/>
      <c r="W77" s="2"/>
    </row>
    <row r="78" spans="17:23" ht="12.75">
      <c r="Q78" s="2"/>
      <c r="S78" s="2"/>
      <c r="U78" s="2"/>
      <c r="W78" s="2"/>
    </row>
    <row r="79" spans="1:23" ht="12.75">
      <c r="A79" s="107"/>
      <c r="B79" s="108"/>
      <c r="C79" s="108"/>
      <c r="D79" s="108"/>
      <c r="E79" s="108"/>
      <c r="F79" s="108"/>
      <c r="G79" s="108"/>
      <c r="H79" s="108"/>
      <c r="I79" s="108"/>
      <c r="J79" s="108"/>
      <c r="K79" s="108"/>
      <c r="L79" s="108"/>
      <c r="M79" s="108"/>
      <c r="N79" s="108"/>
      <c r="O79" s="109"/>
      <c r="P79" s="110">
        <f>SUM(G40:M40)</f>
        <v>0</v>
      </c>
      <c r="Q79" s="107"/>
      <c r="R79" s="108"/>
      <c r="S79" s="107"/>
      <c r="T79" s="108"/>
      <c r="U79" s="107"/>
      <c r="W79" s="2"/>
    </row>
    <row r="80" spans="1:21" ht="12.75">
      <c r="A80" s="107"/>
      <c r="B80" s="111">
        <v>0.3772621</v>
      </c>
      <c r="C80" s="112"/>
      <c r="D80" s="113">
        <f>B80*C18</f>
        <v>0.3772621</v>
      </c>
      <c r="E80" s="108"/>
      <c r="F80" s="108"/>
      <c r="G80" s="108"/>
      <c r="H80" s="108"/>
      <c r="I80" s="108"/>
      <c r="J80" s="108"/>
      <c r="K80" s="108"/>
      <c r="L80" s="108"/>
      <c r="M80" s="108"/>
      <c r="N80" s="108"/>
      <c r="O80" s="75">
        <f aca="true" t="shared" si="2" ref="O80:O93">SUM(G26:M26)</f>
        <v>0</v>
      </c>
      <c r="P80" s="114"/>
      <c r="Q80" s="108"/>
      <c r="R80" s="108"/>
      <c r="S80" s="108"/>
      <c r="T80" s="108"/>
      <c r="U80" s="107"/>
    </row>
    <row r="81" spans="1:21" ht="12.75">
      <c r="A81" s="107"/>
      <c r="B81" s="111">
        <v>0.2339872</v>
      </c>
      <c r="C81" s="108"/>
      <c r="D81" s="111">
        <f>B81*C18</f>
        <v>0.2339872</v>
      </c>
      <c r="E81" s="108"/>
      <c r="F81" s="108"/>
      <c r="G81" s="108"/>
      <c r="H81" s="108"/>
      <c r="I81" s="108"/>
      <c r="J81" s="108"/>
      <c r="K81" s="108"/>
      <c r="L81" s="80">
        <f>SUM(O85+O87+O88+SUM(X27:X33))</f>
        <v>0</v>
      </c>
      <c r="M81" s="108"/>
      <c r="N81" s="108"/>
      <c r="O81" s="75">
        <f t="shared" si="2"/>
        <v>0</v>
      </c>
      <c r="P81" s="80">
        <f>SUM(O93:O94)</f>
        <v>0</v>
      </c>
      <c r="Q81" s="108"/>
      <c r="R81" s="108"/>
      <c r="S81" s="108"/>
      <c r="T81" s="108"/>
      <c r="U81" s="107"/>
    </row>
    <row r="82" spans="1:21" ht="12.75">
      <c r="A82" s="107"/>
      <c r="B82" s="108"/>
      <c r="C82" s="108"/>
      <c r="D82" s="108"/>
      <c r="E82" s="108"/>
      <c r="F82" s="108"/>
      <c r="G82" s="108"/>
      <c r="H82" s="108"/>
      <c r="I82" s="108"/>
      <c r="J82" s="108"/>
      <c r="K82" s="108"/>
      <c r="L82" s="80">
        <f>SUM(O80:O84)+O86+O89+O90</f>
        <v>0</v>
      </c>
      <c r="M82" s="108"/>
      <c r="N82" s="108"/>
      <c r="O82" s="75">
        <f t="shared" si="2"/>
        <v>0</v>
      </c>
      <c r="P82" s="80">
        <f>IF(O93=" ",0,(-O93))</f>
        <v>0</v>
      </c>
      <c r="Q82" s="108"/>
      <c r="R82" s="108"/>
      <c r="S82" s="108"/>
      <c r="T82" s="108"/>
      <c r="U82" s="107"/>
    </row>
    <row r="83" spans="1:21" ht="12.75">
      <c r="A83" s="107"/>
      <c r="B83" s="108"/>
      <c r="C83" s="108"/>
      <c r="D83" s="108"/>
      <c r="E83" s="108"/>
      <c r="F83" s="108"/>
      <c r="G83" s="108"/>
      <c r="H83" s="108"/>
      <c r="I83" s="108"/>
      <c r="J83" s="108"/>
      <c r="K83" s="108"/>
      <c r="L83" s="80">
        <f>SUM(X27:X33)</f>
        <v>0</v>
      </c>
      <c r="M83" s="108"/>
      <c r="N83" s="108"/>
      <c r="O83" s="75">
        <f t="shared" si="2"/>
        <v>0</v>
      </c>
      <c r="P83" s="115">
        <f>IF(P82=0,P81-M44,P81+P82-M44)</f>
        <v>0</v>
      </c>
      <c r="Q83" s="108"/>
      <c r="R83" s="108"/>
      <c r="S83" s="108"/>
      <c r="T83" s="108"/>
      <c r="U83" s="107"/>
    </row>
    <row r="84" spans="1:21" ht="12.75">
      <c r="A84" s="107"/>
      <c r="B84" s="108"/>
      <c r="C84" s="108"/>
      <c r="D84" s="108"/>
      <c r="E84" s="108"/>
      <c r="F84" s="108"/>
      <c r="G84" s="108"/>
      <c r="H84" s="108"/>
      <c r="I84" s="108"/>
      <c r="J84" s="108"/>
      <c r="K84" s="108"/>
      <c r="L84" s="80">
        <f>P87-L81-L82+L83</f>
        <v>0</v>
      </c>
      <c r="M84" s="108"/>
      <c r="N84" s="108"/>
      <c r="O84" s="75">
        <f t="shared" si="2"/>
        <v>0</v>
      </c>
      <c r="P84" s="80">
        <f>P83</f>
        <v>0</v>
      </c>
      <c r="Q84" s="108"/>
      <c r="R84" s="108"/>
      <c r="S84" s="108"/>
      <c r="T84" s="108"/>
      <c r="U84" s="107"/>
    </row>
    <row r="85" spans="1:21" ht="12.75">
      <c r="A85" s="107"/>
      <c r="B85" s="108"/>
      <c r="C85" s="108"/>
      <c r="D85" s="108"/>
      <c r="E85" s="108"/>
      <c r="F85" s="108"/>
      <c r="G85" s="108"/>
      <c r="H85" s="108"/>
      <c r="I85" s="108"/>
      <c r="J85" s="108"/>
      <c r="K85" s="108"/>
      <c r="L85" s="108"/>
      <c r="M85" s="108"/>
      <c r="N85" s="108"/>
      <c r="O85" s="75">
        <f t="shared" si="2"/>
        <v>0</v>
      </c>
      <c r="P85" s="114"/>
      <c r="Q85" s="108"/>
      <c r="R85" s="108"/>
      <c r="S85" s="108"/>
      <c r="T85" s="108"/>
      <c r="U85" s="107"/>
    </row>
    <row r="86" spans="1:21" ht="12.75">
      <c r="A86" s="107"/>
      <c r="B86" s="108"/>
      <c r="C86" s="108"/>
      <c r="D86" s="108"/>
      <c r="E86" s="108"/>
      <c r="F86" s="108"/>
      <c r="G86" s="108"/>
      <c r="H86" s="108"/>
      <c r="I86" s="108"/>
      <c r="J86" s="108"/>
      <c r="K86" s="108"/>
      <c r="L86" s="108"/>
      <c r="M86" s="108"/>
      <c r="N86" s="108"/>
      <c r="O86" s="75">
        <f t="shared" si="2"/>
        <v>0</v>
      </c>
      <c r="P86" s="114"/>
      <c r="Q86" s="108"/>
      <c r="R86" s="108"/>
      <c r="S86" s="108"/>
      <c r="T86" s="108"/>
      <c r="U86" s="107"/>
    </row>
    <row r="87" spans="1:21" ht="12.75">
      <c r="A87" s="107"/>
      <c r="B87" s="108"/>
      <c r="C87" s="108"/>
      <c r="D87" s="108"/>
      <c r="E87" s="108"/>
      <c r="F87" s="108"/>
      <c r="G87" s="108"/>
      <c r="H87" s="108"/>
      <c r="I87" s="108"/>
      <c r="J87" s="108"/>
      <c r="K87" s="108"/>
      <c r="L87" s="108"/>
      <c r="M87" s="108"/>
      <c r="N87" s="108"/>
      <c r="O87" s="75">
        <f t="shared" si="2"/>
        <v>0</v>
      </c>
      <c r="P87" s="116">
        <f>SUM(P83*M47)</f>
        <v>0</v>
      </c>
      <c r="Q87" s="108"/>
      <c r="R87" s="108"/>
      <c r="S87" s="108"/>
      <c r="T87" s="108"/>
      <c r="U87" s="107"/>
    </row>
    <row r="88" spans="1:21" ht="12.75">
      <c r="A88" s="107"/>
      <c r="B88" s="108"/>
      <c r="C88" s="108"/>
      <c r="D88" s="108"/>
      <c r="E88" s="108"/>
      <c r="F88" s="108"/>
      <c r="G88" s="108"/>
      <c r="H88" s="108"/>
      <c r="I88" s="108"/>
      <c r="J88" s="108"/>
      <c r="K88" s="108"/>
      <c r="L88" s="108"/>
      <c r="M88" s="108"/>
      <c r="N88" s="108"/>
      <c r="O88" s="75">
        <f t="shared" si="2"/>
        <v>0</v>
      </c>
      <c r="P88" s="108"/>
      <c r="Q88" s="108"/>
      <c r="R88" s="108"/>
      <c r="S88" s="108"/>
      <c r="T88" s="108"/>
      <c r="U88" s="107"/>
    </row>
    <row r="89" spans="1:21" ht="12.75">
      <c r="A89" s="107"/>
      <c r="B89" s="108"/>
      <c r="C89" s="108"/>
      <c r="D89" s="108"/>
      <c r="E89" s="108"/>
      <c r="F89" s="108"/>
      <c r="G89" s="108"/>
      <c r="H89" s="108"/>
      <c r="I89" s="108"/>
      <c r="J89" s="108"/>
      <c r="K89" s="108"/>
      <c r="L89" s="108"/>
      <c r="M89" s="108"/>
      <c r="N89" s="108"/>
      <c r="O89" s="75">
        <f t="shared" si="2"/>
        <v>0</v>
      </c>
      <c r="P89" s="108"/>
      <c r="Q89" s="108"/>
      <c r="R89" s="108"/>
      <c r="S89" s="108"/>
      <c r="T89" s="108"/>
      <c r="U89" s="108"/>
    </row>
    <row r="90" spans="1:21" ht="12.75">
      <c r="A90" s="107"/>
      <c r="B90" s="108"/>
      <c r="C90" s="108"/>
      <c r="D90" s="108"/>
      <c r="E90" s="108"/>
      <c r="F90" s="108"/>
      <c r="G90" s="108"/>
      <c r="H90" s="108"/>
      <c r="I90" s="108"/>
      <c r="J90" s="108"/>
      <c r="K90" s="108"/>
      <c r="L90" s="108"/>
      <c r="M90" s="108"/>
      <c r="N90" s="108"/>
      <c r="O90" s="75">
        <f t="shared" si="2"/>
        <v>0</v>
      </c>
      <c r="P90" s="108"/>
      <c r="Q90" s="108"/>
      <c r="R90" s="108"/>
      <c r="S90" s="108"/>
      <c r="T90" s="108"/>
      <c r="U90" s="108"/>
    </row>
    <row r="91" spans="1:21" ht="12.75">
      <c r="A91" s="107"/>
      <c r="B91" s="108"/>
      <c r="C91" s="108"/>
      <c r="D91" s="108"/>
      <c r="E91" s="108"/>
      <c r="F91" s="108"/>
      <c r="G91" s="108"/>
      <c r="H91" s="108"/>
      <c r="I91" s="108"/>
      <c r="J91" s="108"/>
      <c r="K91" s="108"/>
      <c r="L91" s="108"/>
      <c r="M91" s="108"/>
      <c r="N91" s="108"/>
      <c r="O91" s="75">
        <f t="shared" si="2"/>
        <v>0</v>
      </c>
      <c r="P91" s="118">
        <f>Name</f>
        <v>0</v>
      </c>
      <c r="Q91" s="108"/>
      <c r="R91" s="108"/>
      <c r="S91" s="108"/>
      <c r="T91" s="108"/>
      <c r="U91" s="108"/>
    </row>
    <row r="92" spans="1:21" ht="12.75">
      <c r="A92" s="107"/>
      <c r="B92" s="108"/>
      <c r="C92" s="108"/>
      <c r="D92" s="108"/>
      <c r="E92" s="108"/>
      <c r="F92" s="108"/>
      <c r="G92" s="108"/>
      <c r="H92" s="108"/>
      <c r="I92" s="108"/>
      <c r="J92" s="108"/>
      <c r="K92" s="108"/>
      <c r="L92" s="108"/>
      <c r="M92" s="108"/>
      <c r="N92" s="108"/>
      <c r="O92" s="75">
        <f t="shared" si="2"/>
        <v>0</v>
      </c>
      <c r="P92" s="108"/>
      <c r="Q92" s="108"/>
      <c r="R92" s="108"/>
      <c r="S92" s="108"/>
      <c r="T92" s="108"/>
      <c r="U92" s="108"/>
    </row>
    <row r="93" spans="1:21" ht="12.75">
      <c r="A93" s="107"/>
      <c r="B93" s="108"/>
      <c r="C93" s="108"/>
      <c r="D93" s="108"/>
      <c r="E93" s="108"/>
      <c r="F93" s="108"/>
      <c r="G93" s="108"/>
      <c r="H93" s="108"/>
      <c r="I93" s="108"/>
      <c r="J93" s="108"/>
      <c r="K93" s="108"/>
      <c r="L93" s="108"/>
      <c r="M93" s="108"/>
      <c r="N93" s="108"/>
      <c r="O93" s="75">
        <f t="shared" si="2"/>
        <v>0</v>
      </c>
      <c r="P93" s="108"/>
      <c r="Q93" s="108"/>
      <c r="R93" s="108"/>
      <c r="S93" s="108"/>
      <c r="T93" s="108"/>
      <c r="U93" s="108"/>
    </row>
    <row r="94" spans="1:21" ht="12.75">
      <c r="A94" s="107"/>
      <c r="B94" s="108"/>
      <c r="C94" s="108"/>
      <c r="D94" s="108"/>
      <c r="E94" s="108"/>
      <c r="F94" s="108"/>
      <c r="G94" s="108"/>
      <c r="H94" s="108"/>
      <c r="I94" s="108"/>
      <c r="J94" s="108"/>
      <c r="K94" s="108"/>
      <c r="L94" s="108"/>
      <c r="M94" s="108"/>
      <c r="N94" s="108"/>
      <c r="O94" s="45">
        <f>IF((N40=" "),0,N40)</f>
        <v>0</v>
      </c>
      <c r="P94" s="108"/>
      <c r="Q94" s="108"/>
      <c r="R94" s="108"/>
      <c r="S94" s="108"/>
      <c r="T94" s="108"/>
      <c r="U94" s="108"/>
    </row>
    <row r="95" spans="1:21" ht="12.75">
      <c r="A95" s="107"/>
      <c r="B95" s="108"/>
      <c r="C95" s="108"/>
      <c r="D95" s="108"/>
      <c r="E95" s="108"/>
      <c r="F95" s="108"/>
      <c r="G95" s="108"/>
      <c r="H95" s="108"/>
      <c r="I95" s="108"/>
      <c r="J95" s="108"/>
      <c r="K95" s="108"/>
      <c r="L95" s="108"/>
      <c r="M95" s="108"/>
      <c r="N95" s="108"/>
      <c r="O95" s="109"/>
      <c r="P95" s="108"/>
      <c r="Q95" s="108"/>
      <c r="R95" s="108"/>
      <c r="S95" s="108"/>
      <c r="T95" s="108"/>
      <c r="U95" s="108"/>
    </row>
    <row r="96" spans="1:21" ht="12.75">
      <c r="A96" s="107"/>
      <c r="B96" s="108"/>
      <c r="C96" s="108"/>
      <c r="D96" s="108"/>
      <c r="E96" s="108"/>
      <c r="F96" s="108"/>
      <c r="G96" s="108"/>
      <c r="H96" s="108"/>
      <c r="I96" s="108"/>
      <c r="J96" s="108"/>
      <c r="K96" s="108"/>
      <c r="L96" s="108"/>
      <c r="M96" s="108"/>
      <c r="N96" s="108"/>
      <c r="O96" s="108"/>
      <c r="P96" s="108"/>
      <c r="Q96" s="108"/>
      <c r="R96" s="108"/>
      <c r="S96" s="108"/>
      <c r="T96" s="108"/>
      <c r="U96" s="108"/>
    </row>
  </sheetData>
  <sheetProtection password="85AF" sheet="1" objects="1" scenarios="1"/>
  <mergeCells count="129">
    <mergeCell ref="P51:Q51"/>
    <mergeCell ref="T53:X53"/>
    <mergeCell ref="S50:U50"/>
    <mergeCell ref="T55:X55"/>
    <mergeCell ref="T60:X60"/>
    <mergeCell ref="R51:W51"/>
    <mergeCell ref="T56:X56"/>
    <mergeCell ref="T57:X57"/>
    <mergeCell ref="T45:X45"/>
    <mergeCell ref="T46:X46"/>
    <mergeCell ref="T58:X58"/>
    <mergeCell ref="T59:X59"/>
    <mergeCell ref="T42:X42"/>
    <mergeCell ref="T39:X39"/>
    <mergeCell ref="T43:X43"/>
    <mergeCell ref="T44:X44"/>
    <mergeCell ref="P2:Y2"/>
    <mergeCell ref="S4:U4"/>
    <mergeCell ref="R7:W7"/>
    <mergeCell ref="T18:X18"/>
    <mergeCell ref="T12:X12"/>
    <mergeCell ref="T13:X13"/>
    <mergeCell ref="T14:X14"/>
    <mergeCell ref="T15:X15"/>
    <mergeCell ref="T16:X16"/>
    <mergeCell ref="T17:X17"/>
    <mergeCell ref="S10:U10"/>
    <mergeCell ref="W10:X10"/>
    <mergeCell ref="P6:S6"/>
    <mergeCell ref="R8:W8"/>
    <mergeCell ref="U6:X6"/>
    <mergeCell ref="I6:K6"/>
    <mergeCell ref="I8:K8"/>
    <mergeCell ref="I9:K9"/>
    <mergeCell ref="L8:N8"/>
    <mergeCell ref="L6:N6"/>
    <mergeCell ref="C8:G8"/>
    <mergeCell ref="L10:N10"/>
    <mergeCell ref="I12:K12"/>
    <mergeCell ref="L12:N12"/>
    <mergeCell ref="I14:L14"/>
    <mergeCell ref="B14:E14"/>
    <mergeCell ref="L9:N9"/>
    <mergeCell ref="B16:E16"/>
    <mergeCell ref="M14:N14"/>
    <mergeCell ref="C9:G9"/>
    <mergeCell ref="B15:E15"/>
    <mergeCell ref="B11:F11"/>
    <mergeCell ref="R23:W23"/>
    <mergeCell ref="P23:Q23"/>
    <mergeCell ref="A1:N1"/>
    <mergeCell ref="B2:N2"/>
    <mergeCell ref="B3:N3"/>
    <mergeCell ref="A2:A65"/>
    <mergeCell ref="D58:H58"/>
    <mergeCell ref="D60:H60"/>
    <mergeCell ref="B59:N59"/>
    <mergeCell ref="Q1:T1"/>
    <mergeCell ref="G24:N24"/>
    <mergeCell ref="G15:N15"/>
    <mergeCell ref="H16:N16"/>
    <mergeCell ref="I17:N17"/>
    <mergeCell ref="J18:N18"/>
    <mergeCell ref="K19:N19"/>
    <mergeCell ref="L20:N20"/>
    <mergeCell ref="C64:N64"/>
    <mergeCell ref="J45:L45"/>
    <mergeCell ref="B23:C23"/>
    <mergeCell ref="B25:D25"/>
    <mergeCell ref="B26:F26"/>
    <mergeCell ref="E27:F27"/>
    <mergeCell ref="B34:F34"/>
    <mergeCell ref="B42:I42"/>
    <mergeCell ref="B60:C60"/>
    <mergeCell ref="E28:F28"/>
    <mergeCell ref="B22:C22"/>
    <mergeCell ref="I60:K60"/>
    <mergeCell ref="B28:C28"/>
    <mergeCell ref="B27:C27"/>
    <mergeCell ref="B37:F37"/>
    <mergeCell ref="B29:F29"/>
    <mergeCell ref="B32:F32"/>
    <mergeCell ref="D22:F22"/>
    <mergeCell ref="D23:F23"/>
    <mergeCell ref="B39:F39"/>
    <mergeCell ref="T61:X61"/>
    <mergeCell ref="M21:N21"/>
    <mergeCell ref="T47:X47"/>
    <mergeCell ref="R22:W22"/>
    <mergeCell ref="P22:Q22"/>
    <mergeCell ref="S36:U36"/>
    <mergeCell ref="R37:V37"/>
    <mergeCell ref="T41:X41"/>
    <mergeCell ref="M58:N58"/>
    <mergeCell ref="L56:M56"/>
    <mergeCell ref="J42:L42"/>
    <mergeCell ref="J43:L43"/>
    <mergeCell ref="J44:L44"/>
    <mergeCell ref="C7:G7"/>
    <mergeCell ref="C43:H43"/>
    <mergeCell ref="B38:F38"/>
    <mergeCell ref="B24:D24"/>
    <mergeCell ref="B30:F30"/>
    <mergeCell ref="B31:F31"/>
    <mergeCell ref="B33:F33"/>
    <mergeCell ref="C6:G6"/>
    <mergeCell ref="C47:H47"/>
    <mergeCell ref="B21:F21"/>
    <mergeCell ref="C44:H44"/>
    <mergeCell ref="B35:F35"/>
    <mergeCell ref="B36:F36"/>
    <mergeCell ref="B40:F40"/>
    <mergeCell ref="B20:F20"/>
    <mergeCell ref="C45:H45"/>
    <mergeCell ref="C46:H46"/>
    <mergeCell ref="C63:N63"/>
    <mergeCell ref="C62:N62"/>
    <mergeCell ref="M60:N60"/>
    <mergeCell ref="I58:K58"/>
    <mergeCell ref="B58:C58"/>
    <mergeCell ref="D55:L55"/>
    <mergeCell ref="J47:L47"/>
    <mergeCell ref="J48:L48"/>
    <mergeCell ref="C48:H48"/>
    <mergeCell ref="D51:L51"/>
    <mergeCell ref="D52:L52"/>
    <mergeCell ref="D53:L53"/>
    <mergeCell ref="D54:L54"/>
    <mergeCell ref="C50:M50"/>
  </mergeCells>
  <dataValidations count="11">
    <dataValidation errorStyle="warning" type="decimal" allowBlank="1" showInputMessage="1" showErrorMessage="1" error="Enter Numeric Values Only" sqref="G25:M26">
      <formula1>-100000</formula1>
      <formula2>100000</formula2>
    </dataValidation>
    <dataValidation errorStyle="warning" type="decimal" allowBlank="1" showInputMessage="1" showErrorMessage="1" error="Enter Numeric Value Only" sqref="G36:M39">
      <formula1>-100000</formula1>
      <formula2>100000</formula2>
    </dataValidation>
    <dataValidation errorStyle="warning" type="decimal" allowBlank="1" showInputMessage="1" showErrorMessage="1" error="Enter Numeric Values Only" sqref="G34:M34 G30:M31">
      <formula1>-100000</formula1>
      <formula2>100000</formula2>
    </dataValidation>
    <dataValidation errorStyle="warning" type="date" allowBlank="1" showInputMessage="1" showErrorMessage="1" error="Enter In Date Format&#10;dd-mm-yy &#10;(Between 01-01-2004 and 01-01-2008)" sqref="G22:M22">
      <formula1>37987</formula1>
      <formula2>39448</formula2>
    </dataValidation>
    <dataValidation errorStyle="warning" type="decimal" allowBlank="1" showInputMessage="1" showErrorMessage="1" error="Enter Numeric Values Only" sqref="R12:R18 R27:R33 T27:T33 V27:V33 X27:X33 R41:R47 R55:R61">
      <formula1>-1000000</formula1>
      <formula2>1000000</formula2>
    </dataValidation>
    <dataValidation allowBlank="1" showInputMessage="1" showErrorMessage="1" prompt="Enter Values on Page 2 of Report&#10;TAXI / BUS" sqref="G29:M29"/>
    <dataValidation allowBlank="1" showInputMessage="1" showErrorMessage="1" prompt="Enter Values on Page 2 of Report&#10;MEALS / SELF" sqref="G32:M32"/>
    <dataValidation allowBlank="1" showInputMessage="1" showErrorMessage="1" prompt="Enter Values on Page 2 of Report&#10;MEALS / OFFICIAL GUESTS" sqref="G33:M33"/>
    <dataValidation allowBlank="1" showInputMessage="1" showErrorMessage="1" prompt="Enter Values on Page 2 of Report&#10;TIPS / GRATUITIES" sqref="G35:M35"/>
    <dataValidation allowBlank="1" showInputMessage="1" showErrorMessage="1" prompt="Follow Instructions in Row 24" sqref="G27:M28"/>
    <dataValidation allowBlank="1" showInputMessage="1" showErrorMessage="1" prompt="Enter Dates in Row 22 on Page 1" sqref="P12:P18 P27:P33 P41:P47 P55:P61"/>
  </dataValidations>
  <printOptions horizontalCentered="1" verticalCentered="1"/>
  <pageMargins left="0.3937007874015748" right="0.3937007874015748" top="0.1968503937007874" bottom="0.1968503937007874" header="0.3937007874015748" footer="0.3937007874015748"/>
  <pageSetup fitToWidth="2" horizontalDpi="300" verticalDpi="300" orientation="portrait" scale="80" r:id="rId2"/>
  <headerFooter alignWithMargins="0">
    <oddHeader>&amp;C&amp;A</oddHeader>
    <oddFooter>&amp;L&amp;8&amp;A&amp;C&amp;8Page &amp;P&amp;R&amp;8&amp;D</oddFooter>
  </headerFooter>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A1:O42"/>
  <sheetViews>
    <sheetView showZeros="0" workbookViewId="0" topLeftCell="A1">
      <selection activeCell="D5" sqref="D5:G5"/>
    </sheetView>
  </sheetViews>
  <sheetFormatPr defaultColWidth="9.140625" defaultRowHeight="12.75"/>
  <cols>
    <col min="1" max="1" width="0.85546875" style="0" customWidth="1"/>
    <col min="2" max="4" width="8.7109375" style="0" customWidth="1"/>
    <col min="5" max="5" width="9.00390625" style="0" customWidth="1"/>
    <col min="6" max="7" width="8.7109375" style="0" customWidth="1"/>
    <col min="8" max="8" width="2.00390625" style="0" customWidth="1"/>
    <col min="9" max="9" width="9.00390625" style="0" customWidth="1"/>
    <col min="10" max="11" width="9.28125" style="0" customWidth="1"/>
    <col min="12" max="14" width="8.7109375" style="0" customWidth="1"/>
    <col min="15" max="15" width="0.85546875" style="0" customWidth="1"/>
  </cols>
  <sheetData>
    <row r="1" spans="1:15" ht="6.75" customHeight="1">
      <c r="A1" s="32"/>
      <c r="B1" s="32"/>
      <c r="C1" s="32"/>
      <c r="D1" s="32"/>
      <c r="E1" s="32"/>
      <c r="F1" s="32"/>
      <c r="G1" s="32"/>
      <c r="H1" s="32"/>
      <c r="I1" s="32"/>
      <c r="J1" s="32"/>
      <c r="K1" s="32"/>
      <c r="L1" s="32"/>
      <c r="M1" s="32"/>
      <c r="N1" s="32"/>
      <c r="O1" s="32"/>
    </row>
    <row r="2" spans="1:15" ht="12.75">
      <c r="A2" s="246"/>
      <c r="B2" s="241"/>
      <c r="C2" s="142"/>
      <c r="D2" s="142"/>
      <c r="E2" s="142"/>
      <c r="F2" s="32"/>
      <c r="G2" s="32"/>
      <c r="H2" s="246"/>
      <c r="I2" s="240"/>
      <c r="J2" s="240"/>
      <c r="K2" s="240"/>
      <c r="L2" s="240"/>
      <c r="M2" s="240"/>
      <c r="N2" s="240"/>
      <c r="O2" s="246"/>
    </row>
    <row r="3" spans="1:15" ht="12" customHeight="1">
      <c r="A3" s="246"/>
      <c r="B3" s="296" t="s">
        <v>95</v>
      </c>
      <c r="C3" s="297"/>
      <c r="D3" s="297"/>
      <c r="E3" s="297"/>
      <c r="F3" s="297"/>
      <c r="G3" s="32"/>
      <c r="H3" s="246"/>
      <c r="I3" s="32"/>
      <c r="J3" s="32"/>
      <c r="K3" s="32"/>
      <c r="L3" s="32"/>
      <c r="M3" s="32"/>
      <c r="N3" s="32"/>
      <c r="O3" s="246"/>
    </row>
    <row r="4" spans="1:15" ht="12.75">
      <c r="A4" s="246"/>
      <c r="B4" s="122"/>
      <c r="C4" s="122"/>
      <c r="D4" s="252"/>
      <c r="E4" s="252"/>
      <c r="F4" s="252"/>
      <c r="G4" s="252"/>
      <c r="H4" s="246"/>
      <c r="I4" s="241"/>
      <c r="J4" s="241"/>
      <c r="K4" s="241"/>
      <c r="L4" s="241"/>
      <c r="M4" s="32"/>
      <c r="N4" s="32"/>
      <c r="O4" s="246"/>
    </row>
    <row r="5" spans="1:15" ht="12.75">
      <c r="A5" s="246"/>
      <c r="B5" s="63"/>
      <c r="C5" s="63"/>
      <c r="D5" s="244"/>
      <c r="E5" s="244"/>
      <c r="F5" s="244"/>
      <c r="G5" s="244"/>
      <c r="H5" s="246"/>
      <c r="I5" s="240"/>
      <c r="J5" s="240"/>
      <c r="K5" s="240"/>
      <c r="L5" s="240"/>
      <c r="M5" s="240"/>
      <c r="N5" s="240"/>
      <c r="O5" s="246"/>
    </row>
    <row r="6" spans="1:15" ht="12.75">
      <c r="A6" s="246"/>
      <c r="B6" s="122"/>
      <c r="C6" s="122"/>
      <c r="D6" s="251"/>
      <c r="E6" s="251"/>
      <c r="F6" s="251"/>
      <c r="G6" s="251"/>
      <c r="H6" s="246"/>
      <c r="I6" s="240"/>
      <c r="J6" s="240"/>
      <c r="K6" s="240"/>
      <c r="L6" s="240"/>
      <c r="M6" s="240"/>
      <c r="N6" s="240"/>
      <c r="O6" s="246"/>
    </row>
    <row r="7" spans="1:15" ht="12.75">
      <c r="A7" s="246"/>
      <c r="B7" s="62" t="s">
        <v>129</v>
      </c>
      <c r="C7" s="32"/>
      <c r="D7" s="244"/>
      <c r="E7" s="244"/>
      <c r="F7" s="244"/>
      <c r="G7" s="244"/>
      <c r="H7" s="246"/>
      <c r="I7" s="65" t="s">
        <v>39</v>
      </c>
      <c r="J7" s="63"/>
      <c r="K7" s="63"/>
      <c r="L7" s="63"/>
      <c r="M7" s="63"/>
      <c r="N7" s="63"/>
      <c r="O7" s="246"/>
    </row>
    <row r="8" spans="1:15" ht="12.75">
      <c r="A8" s="246"/>
      <c r="B8" s="32"/>
      <c r="C8" s="32"/>
      <c r="D8" s="242"/>
      <c r="E8" s="242"/>
      <c r="F8" s="242"/>
      <c r="G8" s="242"/>
      <c r="H8" s="246"/>
      <c r="I8" s="65" t="s">
        <v>40</v>
      </c>
      <c r="J8" s="63"/>
      <c r="K8" s="63"/>
      <c r="L8" s="63"/>
      <c r="M8" s="63"/>
      <c r="N8" s="63"/>
      <c r="O8" s="246"/>
    </row>
    <row r="9" spans="1:15" ht="12" customHeight="1">
      <c r="A9" s="246"/>
      <c r="B9" s="32"/>
      <c r="C9" s="32"/>
      <c r="D9" s="242"/>
      <c r="E9" s="242"/>
      <c r="F9" s="242"/>
      <c r="G9" s="242"/>
      <c r="H9" s="246"/>
      <c r="I9" s="66" t="s">
        <v>41</v>
      </c>
      <c r="J9" s="63"/>
      <c r="K9" s="63"/>
      <c r="L9" s="63"/>
      <c r="M9" s="63"/>
      <c r="N9" s="63"/>
      <c r="O9" s="246"/>
    </row>
    <row r="10" spans="1:15" ht="12.75">
      <c r="A10" s="246"/>
      <c r="B10" s="134" t="s">
        <v>130</v>
      </c>
      <c r="C10" s="32"/>
      <c r="D10" s="254"/>
      <c r="E10" s="254"/>
      <c r="F10" s="254"/>
      <c r="G10" s="254"/>
      <c r="H10" s="246"/>
      <c r="I10" s="66" t="s">
        <v>42</v>
      </c>
      <c r="J10" s="63"/>
      <c r="K10" s="63"/>
      <c r="L10" s="63"/>
      <c r="M10" s="63"/>
      <c r="N10" s="63"/>
      <c r="O10" s="246"/>
    </row>
    <row r="11" spans="1:15" ht="12.75">
      <c r="A11" s="246"/>
      <c r="B11" s="62" t="s">
        <v>133</v>
      </c>
      <c r="C11" s="134"/>
      <c r="D11" s="253"/>
      <c r="E11" s="253"/>
      <c r="F11" s="253"/>
      <c r="G11" s="253"/>
      <c r="H11" s="246"/>
      <c r="I11" s="66" t="s">
        <v>43</v>
      </c>
      <c r="J11" s="63"/>
      <c r="K11" s="63"/>
      <c r="L11" s="63"/>
      <c r="M11" s="63"/>
      <c r="N11" s="63"/>
      <c r="O11" s="246"/>
    </row>
    <row r="12" spans="1:15" ht="12.75">
      <c r="A12" s="246"/>
      <c r="B12" s="134" t="s">
        <v>132</v>
      </c>
      <c r="C12" s="32"/>
      <c r="D12" s="247"/>
      <c r="E12" s="247"/>
      <c r="F12" s="247"/>
      <c r="G12" s="247"/>
      <c r="H12" s="246"/>
      <c r="I12" s="66" t="s">
        <v>44</v>
      </c>
      <c r="J12" s="63"/>
      <c r="K12" s="63"/>
      <c r="L12" s="63"/>
      <c r="M12" s="63"/>
      <c r="N12" s="63"/>
      <c r="O12" s="246"/>
    </row>
    <row r="13" spans="1:15" ht="12.75">
      <c r="A13" s="246"/>
      <c r="B13" s="32"/>
      <c r="C13" s="32"/>
      <c r="D13" s="245"/>
      <c r="E13" s="245"/>
      <c r="F13" s="245"/>
      <c r="G13" s="245"/>
      <c r="H13" s="246"/>
      <c r="I13" s="66" t="s">
        <v>136</v>
      </c>
      <c r="J13" s="63"/>
      <c r="K13" s="63"/>
      <c r="L13" s="63"/>
      <c r="M13" s="63"/>
      <c r="N13" s="63"/>
      <c r="O13" s="246"/>
    </row>
    <row r="14" spans="1:15" ht="12.75">
      <c r="A14" s="246"/>
      <c r="B14" s="62" t="s">
        <v>37</v>
      </c>
      <c r="C14" s="32"/>
      <c r="D14" s="244"/>
      <c r="E14" s="244"/>
      <c r="F14" s="244"/>
      <c r="G14" s="244"/>
      <c r="H14" s="246"/>
      <c r="I14" s="295" t="s">
        <v>137</v>
      </c>
      <c r="J14" s="240"/>
      <c r="K14" s="240"/>
      <c r="L14" s="240"/>
      <c r="M14" s="240"/>
      <c r="N14" s="240"/>
      <c r="O14" s="246"/>
    </row>
    <row r="15" spans="1:15" ht="12.75">
      <c r="A15" s="246"/>
      <c r="B15" s="32"/>
      <c r="C15" s="32"/>
      <c r="D15" s="245"/>
      <c r="E15" s="245"/>
      <c r="F15" s="245"/>
      <c r="G15" s="245"/>
      <c r="H15" s="246"/>
      <c r="I15" s="32"/>
      <c r="J15" s="32"/>
      <c r="K15" s="32"/>
      <c r="L15" s="32"/>
      <c r="M15" s="32"/>
      <c r="N15" s="32"/>
      <c r="O15" s="246"/>
    </row>
    <row r="16" spans="1:15" ht="12.75">
      <c r="A16" s="246"/>
      <c r="B16" s="62" t="s">
        <v>38</v>
      </c>
      <c r="C16" s="32"/>
      <c r="D16" s="244"/>
      <c r="E16" s="244"/>
      <c r="F16" s="244"/>
      <c r="G16" s="244"/>
      <c r="H16" s="246"/>
      <c r="I16" s="241"/>
      <c r="J16" s="241"/>
      <c r="K16" s="241"/>
      <c r="L16" s="241"/>
      <c r="M16" s="32"/>
      <c r="N16" s="32"/>
      <c r="O16" s="246"/>
    </row>
    <row r="17" spans="1:15" ht="12.75">
      <c r="A17" s="246"/>
      <c r="B17" s="32"/>
      <c r="C17" s="32"/>
      <c r="D17" s="242"/>
      <c r="E17" s="242"/>
      <c r="F17" s="242"/>
      <c r="G17" s="242"/>
      <c r="H17" s="246"/>
      <c r="I17" s="240"/>
      <c r="J17" s="240"/>
      <c r="K17" s="240"/>
      <c r="L17" s="240"/>
      <c r="M17" s="240"/>
      <c r="N17" s="240"/>
      <c r="O17" s="246"/>
    </row>
    <row r="18" spans="1:15" ht="12.75">
      <c r="A18" s="246"/>
      <c r="B18" s="32"/>
      <c r="C18" s="32"/>
      <c r="D18" s="242"/>
      <c r="E18" s="242"/>
      <c r="F18" s="242"/>
      <c r="G18" s="242"/>
      <c r="H18" s="246"/>
      <c r="I18" s="32"/>
      <c r="J18" s="150" t="s">
        <v>45</v>
      </c>
      <c r="K18" s="32"/>
      <c r="L18" s="32"/>
      <c r="M18" s="32"/>
      <c r="N18" s="32"/>
      <c r="O18" s="246"/>
    </row>
    <row r="19" spans="1:15" ht="12.75">
      <c r="A19" s="246"/>
      <c r="B19" s="122"/>
      <c r="C19" s="122"/>
      <c r="D19" s="242"/>
      <c r="E19" s="242"/>
      <c r="F19" s="242"/>
      <c r="G19" s="242"/>
      <c r="H19" s="246"/>
      <c r="I19" s="241"/>
      <c r="J19" s="241"/>
      <c r="K19" s="241"/>
      <c r="L19" s="241"/>
      <c r="M19" s="32"/>
      <c r="N19" s="32"/>
      <c r="O19" s="246"/>
    </row>
    <row r="20" spans="1:15" ht="12.75" customHeight="1">
      <c r="A20" s="246"/>
      <c r="B20" s="123" t="s">
        <v>121</v>
      </c>
      <c r="C20" s="63"/>
      <c r="D20" s="124"/>
      <c r="E20" s="124"/>
      <c r="F20" s="124"/>
      <c r="G20" s="124"/>
      <c r="H20" s="246"/>
      <c r="I20" s="240"/>
      <c r="J20" s="240"/>
      <c r="K20" s="240"/>
      <c r="L20" s="240"/>
      <c r="M20" s="240"/>
      <c r="N20" s="240"/>
      <c r="O20" s="246"/>
    </row>
    <row r="21" spans="1:15" ht="12.75">
      <c r="A21" s="246"/>
      <c r="B21" s="125"/>
      <c r="C21" s="63"/>
      <c r="D21" s="126" t="s">
        <v>16</v>
      </c>
      <c r="E21" s="127" t="str">
        <f>Expenses!M45</f>
        <v> </v>
      </c>
      <c r="F21" s="126">
        <f>IF(Expenses!N45="Currency?",0,Expenses!N45)</f>
        <v>0</v>
      </c>
      <c r="G21" s="122"/>
      <c r="H21" s="246"/>
      <c r="I21" s="64"/>
      <c r="J21" s="16"/>
      <c r="K21" s="16"/>
      <c r="L21" s="16"/>
      <c r="M21" s="256"/>
      <c r="N21" s="256"/>
      <c r="O21" s="246"/>
    </row>
    <row r="22" spans="1:15" ht="12.75">
      <c r="A22" s="32"/>
      <c r="B22" s="16"/>
      <c r="C22" s="16"/>
      <c r="D22" s="16"/>
      <c r="E22" s="127" t="str">
        <f>Expenses!M48</f>
        <v> </v>
      </c>
      <c r="F22" s="126">
        <f>IF(Expenses!N48=" ",0,Expenses!N48)</f>
        <v>0</v>
      </c>
      <c r="G22" s="16"/>
      <c r="H22" s="16"/>
      <c r="I22" s="240"/>
      <c r="J22" s="240"/>
      <c r="K22" s="240"/>
      <c r="L22" s="240"/>
      <c r="M22" s="240"/>
      <c r="N22" s="240"/>
      <c r="O22" s="32"/>
    </row>
    <row r="23" spans="1:15" ht="12.75">
      <c r="A23" s="246"/>
      <c r="B23" s="16"/>
      <c r="C23" s="16"/>
      <c r="D23" s="16"/>
      <c r="E23" s="16"/>
      <c r="F23" s="16"/>
      <c r="G23" s="16"/>
      <c r="H23" s="16"/>
      <c r="I23" s="16"/>
      <c r="J23" s="16"/>
      <c r="K23" s="16"/>
      <c r="L23" s="16"/>
      <c r="M23" s="16"/>
      <c r="N23" s="16"/>
      <c r="O23" s="246"/>
    </row>
    <row r="24" spans="1:15" ht="15">
      <c r="A24" s="246"/>
      <c r="B24" s="16"/>
      <c r="C24" s="238" t="s">
        <v>122</v>
      </c>
      <c r="D24" s="239"/>
      <c r="E24" s="239"/>
      <c r="F24" s="239"/>
      <c r="G24" s="239"/>
      <c r="H24" s="239"/>
      <c r="I24" s="239"/>
      <c r="J24" s="239"/>
      <c r="K24" s="239"/>
      <c r="L24" s="239"/>
      <c r="M24" s="239"/>
      <c r="N24" s="16"/>
      <c r="O24" s="246"/>
    </row>
    <row r="25" spans="1:15" ht="12.75">
      <c r="A25" s="246"/>
      <c r="B25" s="16"/>
      <c r="C25" s="16"/>
      <c r="D25" s="16"/>
      <c r="E25" s="16"/>
      <c r="F25" s="16"/>
      <c r="G25" s="16"/>
      <c r="H25" s="16"/>
      <c r="I25" s="16"/>
      <c r="J25" s="16"/>
      <c r="K25" s="16"/>
      <c r="L25" s="16"/>
      <c r="M25" s="16"/>
      <c r="N25" s="16"/>
      <c r="O25" s="246"/>
    </row>
    <row r="26" spans="1:15" ht="12.75">
      <c r="A26" s="246"/>
      <c r="B26" s="248" t="s">
        <v>124</v>
      </c>
      <c r="C26" s="240"/>
      <c r="D26" s="16"/>
      <c r="E26" s="16"/>
      <c r="F26" s="16"/>
      <c r="G26" s="16"/>
      <c r="H26" s="16"/>
      <c r="I26" s="248" t="s">
        <v>123</v>
      </c>
      <c r="J26" s="240"/>
      <c r="K26" s="16"/>
      <c r="L26" s="16"/>
      <c r="M26" s="16"/>
      <c r="N26" s="16"/>
      <c r="O26" s="246"/>
    </row>
    <row r="27" spans="1:15" ht="12.75">
      <c r="A27" s="246"/>
      <c r="B27" s="16"/>
      <c r="C27" s="16"/>
      <c r="D27" s="16"/>
      <c r="E27" s="16"/>
      <c r="F27" s="16"/>
      <c r="G27" s="16"/>
      <c r="H27" s="16"/>
      <c r="I27" s="16"/>
      <c r="J27" s="16"/>
      <c r="K27" s="16"/>
      <c r="L27" s="16"/>
      <c r="M27" s="16"/>
      <c r="N27" s="16"/>
      <c r="O27" s="246"/>
    </row>
    <row r="28" spans="1:15" ht="12.75">
      <c r="A28" s="246"/>
      <c r="B28" s="241" t="s">
        <v>130</v>
      </c>
      <c r="C28" s="142"/>
      <c r="D28" s="253"/>
      <c r="E28" s="253"/>
      <c r="F28" s="253"/>
      <c r="G28" s="253"/>
      <c r="H28" s="16"/>
      <c r="I28" s="241" t="s">
        <v>130</v>
      </c>
      <c r="J28" s="142"/>
      <c r="K28" s="253"/>
      <c r="L28" s="253"/>
      <c r="M28" s="253"/>
      <c r="N28" s="253"/>
      <c r="O28" s="246"/>
    </row>
    <row r="29" spans="1:15" ht="12.75">
      <c r="A29" s="246"/>
      <c r="B29" s="249" t="s">
        <v>131</v>
      </c>
      <c r="C29" s="250"/>
      <c r="D29" s="247"/>
      <c r="E29" s="247"/>
      <c r="F29" s="247"/>
      <c r="G29" s="247"/>
      <c r="H29" s="16"/>
      <c r="I29" s="249" t="s">
        <v>131</v>
      </c>
      <c r="J29" s="250"/>
      <c r="K29" s="247"/>
      <c r="L29" s="247"/>
      <c r="M29" s="247"/>
      <c r="N29" s="247"/>
      <c r="O29" s="246"/>
    </row>
    <row r="30" spans="1:15" ht="12.75">
      <c r="A30" s="246"/>
      <c r="B30" s="32"/>
      <c r="C30" s="32"/>
      <c r="D30" s="245"/>
      <c r="E30" s="245"/>
      <c r="F30" s="245"/>
      <c r="G30" s="245"/>
      <c r="H30" s="16"/>
      <c r="I30" s="32"/>
      <c r="J30" s="32"/>
      <c r="K30" s="245"/>
      <c r="L30" s="245"/>
      <c r="M30" s="245"/>
      <c r="N30" s="245"/>
      <c r="O30" s="246"/>
    </row>
    <row r="31" spans="1:15" ht="12.75">
      <c r="A31" s="246"/>
      <c r="B31" s="241" t="s">
        <v>37</v>
      </c>
      <c r="C31" s="142"/>
      <c r="D31" s="244"/>
      <c r="E31" s="255"/>
      <c r="F31" s="255"/>
      <c r="G31" s="255"/>
      <c r="H31" s="16"/>
      <c r="I31" s="241" t="s">
        <v>37</v>
      </c>
      <c r="J31" s="142"/>
      <c r="K31" s="244"/>
      <c r="L31" s="255"/>
      <c r="M31" s="255"/>
      <c r="N31" s="255"/>
      <c r="O31" s="246"/>
    </row>
    <row r="32" spans="1:15" ht="12.75">
      <c r="A32" s="246"/>
      <c r="B32" s="32"/>
      <c r="C32" s="32"/>
      <c r="D32" s="245"/>
      <c r="E32" s="245"/>
      <c r="F32" s="245"/>
      <c r="G32" s="245"/>
      <c r="H32" s="16"/>
      <c r="I32" s="32"/>
      <c r="J32" s="32"/>
      <c r="K32" s="245"/>
      <c r="L32" s="245"/>
      <c r="M32" s="245"/>
      <c r="N32" s="245"/>
      <c r="O32" s="246"/>
    </row>
    <row r="33" spans="1:15" ht="12.75">
      <c r="A33" s="246"/>
      <c r="B33" s="62" t="s">
        <v>38</v>
      </c>
      <c r="C33" s="32"/>
      <c r="D33" s="244"/>
      <c r="E33" s="244"/>
      <c r="F33" s="244"/>
      <c r="G33" s="244"/>
      <c r="H33" s="16"/>
      <c r="I33" s="62" t="s">
        <v>38</v>
      </c>
      <c r="J33" s="32"/>
      <c r="K33" s="244"/>
      <c r="L33" s="244"/>
      <c r="M33" s="244"/>
      <c r="N33" s="244"/>
      <c r="O33" s="246"/>
    </row>
    <row r="34" spans="1:15" ht="12.75">
      <c r="A34" s="246"/>
      <c r="B34" s="32"/>
      <c r="C34" s="32"/>
      <c r="D34" s="242"/>
      <c r="E34" s="242"/>
      <c r="F34" s="242"/>
      <c r="G34" s="242"/>
      <c r="H34" s="16"/>
      <c r="I34" s="32"/>
      <c r="J34" s="32"/>
      <c r="K34" s="242"/>
      <c r="L34" s="242"/>
      <c r="M34" s="242"/>
      <c r="N34" s="242"/>
      <c r="O34" s="246"/>
    </row>
    <row r="35" spans="1:15" ht="12.75">
      <c r="A35" s="246"/>
      <c r="B35" s="32"/>
      <c r="C35" s="32"/>
      <c r="D35" s="242"/>
      <c r="E35" s="242"/>
      <c r="F35" s="242"/>
      <c r="G35" s="242"/>
      <c r="H35" s="16"/>
      <c r="I35" s="32"/>
      <c r="J35" s="32"/>
      <c r="K35" s="242"/>
      <c r="L35" s="242"/>
      <c r="M35" s="242"/>
      <c r="N35" s="242"/>
      <c r="O35" s="246"/>
    </row>
    <row r="36" spans="1:15" ht="12.75">
      <c r="A36" s="246"/>
      <c r="B36" s="32"/>
      <c r="C36" s="32"/>
      <c r="D36" s="117"/>
      <c r="E36" s="117"/>
      <c r="F36" s="117"/>
      <c r="G36" s="117"/>
      <c r="H36" s="16"/>
      <c r="I36" s="32"/>
      <c r="J36" s="32"/>
      <c r="K36" s="117"/>
      <c r="L36" s="117"/>
      <c r="M36" s="117"/>
      <c r="N36" s="117"/>
      <c r="O36" s="246"/>
    </row>
    <row r="37" spans="1:15" ht="12.75">
      <c r="A37" s="246"/>
      <c r="B37" s="32"/>
      <c r="C37" s="32"/>
      <c r="D37" s="117"/>
      <c r="E37" s="117"/>
      <c r="F37" s="117"/>
      <c r="G37" s="117"/>
      <c r="H37" s="16"/>
      <c r="I37" s="32"/>
      <c r="J37" s="32"/>
      <c r="K37" s="117"/>
      <c r="L37" s="117"/>
      <c r="M37" s="117"/>
      <c r="N37" s="117"/>
      <c r="O37" s="246"/>
    </row>
    <row r="38" spans="1:15" ht="12.75">
      <c r="A38" s="246"/>
      <c r="B38" s="62" t="s">
        <v>125</v>
      </c>
      <c r="C38" s="63"/>
      <c r="D38" s="32"/>
      <c r="E38" s="244"/>
      <c r="F38" s="255"/>
      <c r="G38" s="255"/>
      <c r="H38" s="255"/>
      <c r="I38" s="255"/>
      <c r="J38" s="255"/>
      <c r="K38" s="255"/>
      <c r="L38" s="255"/>
      <c r="M38" s="255"/>
      <c r="N38" s="255"/>
      <c r="O38" s="246"/>
    </row>
    <row r="39" spans="1:15" ht="12.75">
      <c r="A39" s="246"/>
      <c r="B39" s="32"/>
      <c r="C39" s="32"/>
      <c r="D39" s="117"/>
      <c r="E39" s="242"/>
      <c r="F39" s="243"/>
      <c r="G39" s="243"/>
      <c r="H39" s="243"/>
      <c r="I39" s="243"/>
      <c r="J39" s="243"/>
      <c r="K39" s="243"/>
      <c r="L39" s="243"/>
      <c r="M39" s="243"/>
      <c r="N39" s="243"/>
      <c r="O39" s="246"/>
    </row>
    <row r="40" spans="1:15" ht="12.75">
      <c r="A40" s="246"/>
      <c r="B40" s="32"/>
      <c r="C40" s="32"/>
      <c r="D40" s="117"/>
      <c r="E40" s="242"/>
      <c r="F40" s="243"/>
      <c r="G40" s="243"/>
      <c r="H40" s="243"/>
      <c r="I40" s="243"/>
      <c r="J40" s="243"/>
      <c r="K40" s="243"/>
      <c r="L40" s="243"/>
      <c r="M40" s="243"/>
      <c r="N40" s="243"/>
      <c r="O40" s="246"/>
    </row>
    <row r="41" spans="1:15" ht="12.75">
      <c r="A41" s="246"/>
      <c r="B41" s="32"/>
      <c r="C41" s="32"/>
      <c r="D41" s="117"/>
      <c r="E41" s="117"/>
      <c r="F41" s="117"/>
      <c r="G41" s="117"/>
      <c r="H41" s="16"/>
      <c r="I41" s="32"/>
      <c r="J41" s="32"/>
      <c r="K41" s="117"/>
      <c r="L41" s="117"/>
      <c r="M41" s="117"/>
      <c r="N41" s="117"/>
      <c r="O41" s="246"/>
    </row>
    <row r="42" spans="1:15" ht="12.75">
      <c r="A42" s="246"/>
      <c r="B42" s="32"/>
      <c r="C42" s="32"/>
      <c r="D42" s="117"/>
      <c r="E42" s="117"/>
      <c r="F42" s="117"/>
      <c r="G42" s="117"/>
      <c r="H42" s="16"/>
      <c r="I42" s="32"/>
      <c r="J42" s="32"/>
      <c r="K42" s="117"/>
      <c r="L42" s="117"/>
      <c r="M42" s="117"/>
      <c r="N42" s="117"/>
      <c r="O42" s="246"/>
    </row>
  </sheetData>
  <sheetProtection password="85AF" sheet="1" objects="1" scenarios="1"/>
  <mergeCells count="62">
    <mergeCell ref="E39:N39"/>
    <mergeCell ref="B3:F3"/>
    <mergeCell ref="B31:C31"/>
    <mergeCell ref="I31:J31"/>
    <mergeCell ref="M21:N21"/>
    <mergeCell ref="H2:H21"/>
    <mergeCell ref="E38:N38"/>
    <mergeCell ref="D28:G28"/>
    <mergeCell ref="K28:N28"/>
    <mergeCell ref="D31:G31"/>
    <mergeCell ref="K31:N31"/>
    <mergeCell ref="D30:G30"/>
    <mergeCell ref="K30:N30"/>
    <mergeCell ref="D4:G4"/>
    <mergeCell ref="D11:G11"/>
    <mergeCell ref="D13:G13"/>
    <mergeCell ref="D8:G8"/>
    <mergeCell ref="D9:G9"/>
    <mergeCell ref="D10:G10"/>
    <mergeCell ref="D12:G12"/>
    <mergeCell ref="B28:C28"/>
    <mergeCell ref="I2:N2"/>
    <mergeCell ref="D33:G33"/>
    <mergeCell ref="D34:G34"/>
    <mergeCell ref="I4:L4"/>
    <mergeCell ref="D7:G7"/>
    <mergeCell ref="D6:G6"/>
    <mergeCell ref="I28:J28"/>
    <mergeCell ref="B2:E2"/>
    <mergeCell ref="B26:C26"/>
    <mergeCell ref="D35:G35"/>
    <mergeCell ref="K33:N33"/>
    <mergeCell ref="K34:N34"/>
    <mergeCell ref="K35:N35"/>
    <mergeCell ref="A2:A21"/>
    <mergeCell ref="A23:A42"/>
    <mergeCell ref="O2:O21"/>
    <mergeCell ref="O23:O42"/>
    <mergeCell ref="D29:G29"/>
    <mergeCell ref="K29:N29"/>
    <mergeCell ref="I26:J26"/>
    <mergeCell ref="B29:C29"/>
    <mergeCell ref="I29:J29"/>
    <mergeCell ref="I20:N20"/>
    <mergeCell ref="E40:N40"/>
    <mergeCell ref="D14:G14"/>
    <mergeCell ref="D16:G16"/>
    <mergeCell ref="D17:G17"/>
    <mergeCell ref="D18:G18"/>
    <mergeCell ref="D19:G19"/>
    <mergeCell ref="D15:G15"/>
    <mergeCell ref="D32:G32"/>
    <mergeCell ref="K32:N32"/>
    <mergeCell ref="I19:L19"/>
    <mergeCell ref="C24:M24"/>
    <mergeCell ref="I5:N5"/>
    <mergeCell ref="I14:N14"/>
    <mergeCell ref="I16:L16"/>
    <mergeCell ref="I17:N17"/>
    <mergeCell ref="I6:N6"/>
    <mergeCell ref="I22:N22"/>
    <mergeCell ref="D5:G5"/>
  </mergeCells>
  <hyperlinks>
    <hyperlink ref="J18" r:id="rId1" display="b.harrington@ieee.org"/>
  </hyperlinks>
  <printOptions horizontalCentered="1" verticalCentered="1"/>
  <pageMargins left="0.1968503937007874" right="0.1968503937007874" top="0.984251968503937" bottom="0.984251968503937" header="0.5118110236220472" footer="0.5118110236220472"/>
  <pageSetup horizontalDpi="300" verticalDpi="300" orientation="portrait" paperSize="9" scale="90" r:id="rId3"/>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workbookViewId="0" topLeftCell="A1">
      <selection activeCell="A1" sqref="A1"/>
    </sheetView>
  </sheetViews>
  <sheetFormatPr defaultColWidth="9.140625" defaultRowHeight="12.75"/>
  <cols>
    <col min="1" max="1" width="2.7109375" style="0" customWidth="1"/>
  </cols>
  <sheetData>
    <row r="1" spans="1:14" ht="12.75">
      <c r="A1" s="31"/>
      <c r="B1" s="273"/>
      <c r="C1" s="142"/>
      <c r="D1" s="142"/>
      <c r="E1" s="142"/>
      <c r="F1" s="142"/>
      <c r="G1" s="142"/>
      <c r="H1" s="142"/>
      <c r="I1" s="142"/>
      <c r="J1" s="142"/>
      <c r="K1" s="142"/>
      <c r="L1" s="142"/>
      <c r="M1" s="261"/>
      <c r="N1" s="29"/>
    </row>
    <row r="2" spans="1:14" ht="12.75">
      <c r="A2" s="261"/>
      <c r="B2" s="280" t="s">
        <v>126</v>
      </c>
      <c r="C2" s="280"/>
      <c r="D2" s="280"/>
      <c r="E2" s="280"/>
      <c r="F2" s="280"/>
      <c r="G2" s="280"/>
      <c r="H2" s="280"/>
      <c r="I2" s="280"/>
      <c r="J2" s="280"/>
      <c r="K2" s="280"/>
      <c r="L2" s="280"/>
      <c r="M2" s="261"/>
      <c r="N2" s="29"/>
    </row>
    <row r="3" spans="1:14" ht="12.75">
      <c r="A3" s="261"/>
      <c r="B3" s="280"/>
      <c r="C3" s="280"/>
      <c r="D3" s="280"/>
      <c r="E3" s="280"/>
      <c r="F3" s="280"/>
      <c r="G3" s="280"/>
      <c r="H3" s="280"/>
      <c r="I3" s="280"/>
      <c r="J3" s="280"/>
      <c r="K3" s="280"/>
      <c r="L3" s="280"/>
      <c r="M3" s="261"/>
      <c r="N3" s="29"/>
    </row>
    <row r="4" spans="1:14" ht="13.5" customHeight="1">
      <c r="A4" s="261"/>
      <c r="B4" s="264"/>
      <c r="C4" s="142"/>
      <c r="D4" s="142"/>
      <c r="E4" s="142"/>
      <c r="F4" s="142"/>
      <c r="G4" s="142"/>
      <c r="H4" s="142"/>
      <c r="I4" s="142"/>
      <c r="J4" s="142"/>
      <c r="K4" s="142"/>
      <c r="L4" s="142"/>
      <c r="M4" s="261"/>
      <c r="N4" s="29"/>
    </row>
    <row r="5" spans="1:14" ht="12.75">
      <c r="A5" s="261"/>
      <c r="B5" s="68" t="s">
        <v>66</v>
      </c>
      <c r="C5" s="281" t="s">
        <v>107</v>
      </c>
      <c r="D5" s="281"/>
      <c r="E5" s="281"/>
      <c r="F5" s="281"/>
      <c r="G5" s="281"/>
      <c r="H5" s="281"/>
      <c r="I5" s="281"/>
      <c r="J5" s="281"/>
      <c r="K5" s="281"/>
      <c r="L5" s="281"/>
      <c r="M5" s="261"/>
      <c r="N5" s="29"/>
    </row>
    <row r="6" spans="1:14" ht="12" customHeight="1">
      <c r="A6" s="261"/>
      <c r="B6" s="274"/>
      <c r="C6" s="275"/>
      <c r="D6" s="275"/>
      <c r="E6" s="275"/>
      <c r="F6" s="275"/>
      <c r="G6" s="275"/>
      <c r="H6" s="275"/>
      <c r="I6" s="275"/>
      <c r="J6" s="275"/>
      <c r="K6" s="275"/>
      <c r="L6" s="275"/>
      <c r="M6" s="261"/>
      <c r="N6" s="29"/>
    </row>
    <row r="7" spans="1:14" ht="12.75">
      <c r="A7" s="261"/>
      <c r="B7" s="68" t="s">
        <v>67</v>
      </c>
      <c r="C7" s="281" t="s">
        <v>108</v>
      </c>
      <c r="D7" s="281"/>
      <c r="E7" s="281"/>
      <c r="F7" s="281"/>
      <c r="G7" s="281"/>
      <c r="H7" s="281"/>
      <c r="I7" s="281"/>
      <c r="J7" s="281"/>
      <c r="K7" s="281"/>
      <c r="L7" s="281"/>
      <c r="M7" s="261"/>
      <c r="N7" s="29"/>
    </row>
    <row r="8" spans="1:14" ht="12" customHeight="1">
      <c r="A8" s="261"/>
      <c r="B8" s="274"/>
      <c r="C8" s="275"/>
      <c r="D8" s="275"/>
      <c r="E8" s="275"/>
      <c r="F8" s="275"/>
      <c r="G8" s="275"/>
      <c r="H8" s="275"/>
      <c r="I8" s="275"/>
      <c r="J8" s="275"/>
      <c r="K8" s="275"/>
      <c r="L8" s="275"/>
      <c r="M8" s="261"/>
      <c r="N8" s="29"/>
    </row>
    <row r="9" spans="1:14" ht="38.25" customHeight="1">
      <c r="A9" s="261"/>
      <c r="B9" s="68" t="s">
        <v>68</v>
      </c>
      <c r="C9" s="257" t="s">
        <v>134</v>
      </c>
      <c r="D9" s="257"/>
      <c r="E9" s="257"/>
      <c r="F9" s="257"/>
      <c r="G9" s="257"/>
      <c r="H9" s="257"/>
      <c r="I9" s="257"/>
      <c r="J9" s="257"/>
      <c r="K9" s="257"/>
      <c r="L9" s="257"/>
      <c r="M9" s="261"/>
      <c r="N9" s="29"/>
    </row>
    <row r="10" spans="1:14" ht="12" customHeight="1">
      <c r="A10" s="261"/>
      <c r="B10" s="274"/>
      <c r="C10" s="276"/>
      <c r="D10" s="276"/>
      <c r="E10" s="276"/>
      <c r="F10" s="276"/>
      <c r="G10" s="276"/>
      <c r="H10" s="276"/>
      <c r="I10" s="276"/>
      <c r="J10" s="276"/>
      <c r="K10" s="276"/>
      <c r="L10" s="276"/>
      <c r="M10" s="261"/>
      <c r="N10" s="29"/>
    </row>
    <row r="11" spans="1:14" ht="12.75">
      <c r="A11" s="261"/>
      <c r="B11" s="69" t="s">
        <v>69</v>
      </c>
      <c r="C11" s="257" t="s">
        <v>70</v>
      </c>
      <c r="D11" s="257"/>
      <c r="E11" s="257"/>
      <c r="F11" s="257"/>
      <c r="G11" s="257"/>
      <c r="H11" s="257"/>
      <c r="I11" s="257"/>
      <c r="J11" s="257"/>
      <c r="K11" s="257"/>
      <c r="L11" s="257"/>
      <c r="M11" s="261"/>
      <c r="N11" s="29"/>
    </row>
    <row r="12" spans="1:14" ht="13.5" customHeight="1">
      <c r="A12" s="261"/>
      <c r="B12" s="292"/>
      <c r="C12" s="272"/>
      <c r="D12" s="272"/>
      <c r="E12" s="272"/>
      <c r="F12" s="272"/>
      <c r="G12" s="272"/>
      <c r="H12" s="272"/>
      <c r="I12" s="272"/>
      <c r="J12" s="272"/>
      <c r="K12" s="272"/>
      <c r="L12" s="272"/>
      <c r="M12" s="261"/>
      <c r="N12" s="29"/>
    </row>
    <row r="13" spans="1:14" ht="15">
      <c r="A13" s="261"/>
      <c r="B13" s="282" t="s">
        <v>71</v>
      </c>
      <c r="C13" s="282"/>
      <c r="D13" s="282"/>
      <c r="E13" s="282"/>
      <c r="F13" s="282"/>
      <c r="G13" s="282"/>
      <c r="H13" s="282"/>
      <c r="I13" s="282"/>
      <c r="J13" s="282"/>
      <c r="K13" s="282"/>
      <c r="L13" s="282"/>
      <c r="M13" s="261"/>
      <c r="N13" s="29"/>
    </row>
    <row r="14" spans="1:14" ht="13.5" customHeight="1">
      <c r="A14" s="261"/>
      <c r="B14" s="293"/>
      <c r="C14" s="294"/>
      <c r="D14" s="294"/>
      <c r="E14" s="294"/>
      <c r="F14" s="294"/>
      <c r="G14" s="294"/>
      <c r="H14" s="294"/>
      <c r="I14" s="294"/>
      <c r="J14" s="294"/>
      <c r="K14" s="294"/>
      <c r="L14" s="294"/>
      <c r="M14" s="261"/>
      <c r="N14" s="29"/>
    </row>
    <row r="15" spans="1:14" ht="12.75">
      <c r="A15" s="261"/>
      <c r="B15" s="283" t="s">
        <v>96</v>
      </c>
      <c r="C15" s="283"/>
      <c r="D15" s="283"/>
      <c r="E15" s="283"/>
      <c r="F15" s="283"/>
      <c r="G15" s="283"/>
      <c r="H15" s="283"/>
      <c r="I15" s="283"/>
      <c r="J15" s="283"/>
      <c r="K15" s="283"/>
      <c r="L15" s="283"/>
      <c r="M15" s="261"/>
      <c r="N15" s="29"/>
    </row>
    <row r="16" spans="1:14" ht="12.75">
      <c r="A16" s="261"/>
      <c r="B16" s="283"/>
      <c r="C16" s="283"/>
      <c r="D16" s="283"/>
      <c r="E16" s="283"/>
      <c r="F16" s="283"/>
      <c r="G16" s="283"/>
      <c r="H16" s="283"/>
      <c r="I16" s="283"/>
      <c r="J16" s="283"/>
      <c r="K16" s="283"/>
      <c r="L16" s="283"/>
      <c r="M16" s="261"/>
      <c r="N16" s="29"/>
    </row>
    <row r="17" spans="1:14" ht="12.75">
      <c r="A17" s="261"/>
      <c r="B17" s="283"/>
      <c r="C17" s="283"/>
      <c r="D17" s="283"/>
      <c r="E17" s="283"/>
      <c r="F17" s="283"/>
      <c r="G17" s="283"/>
      <c r="H17" s="283"/>
      <c r="I17" s="283"/>
      <c r="J17" s="283"/>
      <c r="K17" s="283"/>
      <c r="L17" s="283"/>
      <c r="M17" s="261"/>
      <c r="N17" s="29"/>
    </row>
    <row r="18" spans="1:14" ht="12.75">
      <c r="A18" s="261"/>
      <c r="B18" s="283"/>
      <c r="C18" s="283"/>
      <c r="D18" s="283"/>
      <c r="E18" s="283"/>
      <c r="F18" s="283"/>
      <c r="G18" s="283"/>
      <c r="H18" s="283"/>
      <c r="I18" s="283"/>
      <c r="J18" s="283"/>
      <c r="K18" s="283"/>
      <c r="L18" s="283"/>
      <c r="M18" s="261"/>
      <c r="N18" s="29"/>
    </row>
    <row r="19" spans="1:14" ht="12" customHeight="1">
      <c r="A19" s="261"/>
      <c r="B19" s="287"/>
      <c r="C19" s="287"/>
      <c r="D19" s="287"/>
      <c r="E19" s="287"/>
      <c r="F19" s="287"/>
      <c r="G19" s="287"/>
      <c r="H19" s="287"/>
      <c r="I19" s="287"/>
      <c r="J19" s="287"/>
      <c r="K19" s="287"/>
      <c r="L19" s="287"/>
      <c r="M19" s="261"/>
      <c r="N19" s="29"/>
    </row>
    <row r="20" spans="1:14" ht="15">
      <c r="A20" s="261"/>
      <c r="B20" s="258" t="s">
        <v>72</v>
      </c>
      <c r="C20" s="258"/>
      <c r="D20" s="258"/>
      <c r="E20" s="258"/>
      <c r="F20" s="258"/>
      <c r="G20" s="258"/>
      <c r="H20" s="258"/>
      <c r="I20" s="258"/>
      <c r="J20" s="258"/>
      <c r="K20" s="258"/>
      <c r="L20" s="258"/>
      <c r="M20" s="261"/>
      <c r="N20" s="29"/>
    </row>
    <row r="21" spans="1:14" ht="13.5" customHeight="1">
      <c r="A21" s="261"/>
      <c r="B21" s="262"/>
      <c r="C21" s="262"/>
      <c r="D21" s="262"/>
      <c r="E21" s="262"/>
      <c r="F21" s="262"/>
      <c r="G21" s="262"/>
      <c r="H21" s="262"/>
      <c r="I21" s="262"/>
      <c r="J21" s="262"/>
      <c r="K21" s="262"/>
      <c r="L21" s="262"/>
      <c r="M21" s="261"/>
      <c r="N21" s="29"/>
    </row>
    <row r="22" spans="1:14" ht="12.75">
      <c r="A22" s="261"/>
      <c r="B22" s="70">
        <v>1</v>
      </c>
      <c r="C22" s="263" t="s">
        <v>135</v>
      </c>
      <c r="D22" s="142"/>
      <c r="E22" s="142"/>
      <c r="F22" s="142"/>
      <c r="G22" s="142"/>
      <c r="H22" s="142"/>
      <c r="I22" s="142"/>
      <c r="J22" s="142"/>
      <c r="K22" s="142"/>
      <c r="L22" s="142"/>
      <c r="M22" s="261"/>
      <c r="N22" s="29"/>
    </row>
    <row r="23" spans="1:14" ht="38.25" customHeight="1">
      <c r="A23" s="261"/>
      <c r="B23" s="68">
        <v>2</v>
      </c>
      <c r="C23" s="257" t="s">
        <v>97</v>
      </c>
      <c r="D23" s="257"/>
      <c r="E23" s="257"/>
      <c r="F23" s="257"/>
      <c r="G23" s="257"/>
      <c r="H23" s="257"/>
      <c r="I23" s="257"/>
      <c r="J23" s="257"/>
      <c r="K23" s="257"/>
      <c r="L23" s="257"/>
      <c r="M23" s="261"/>
      <c r="N23" s="29"/>
    </row>
    <row r="24" spans="1:14" ht="25.5" customHeight="1">
      <c r="A24" s="261"/>
      <c r="B24" s="68">
        <v>3</v>
      </c>
      <c r="C24" s="257" t="s">
        <v>73</v>
      </c>
      <c r="D24" s="257"/>
      <c r="E24" s="257"/>
      <c r="F24" s="257"/>
      <c r="G24" s="257"/>
      <c r="H24" s="257"/>
      <c r="I24" s="257"/>
      <c r="J24" s="257"/>
      <c r="K24" s="257"/>
      <c r="L24" s="257"/>
      <c r="M24" s="261"/>
      <c r="N24" s="29"/>
    </row>
    <row r="25" spans="1:14" ht="12.75">
      <c r="A25" s="261"/>
      <c r="B25" s="67">
        <v>4</v>
      </c>
      <c r="C25" s="284" t="s">
        <v>98</v>
      </c>
      <c r="D25" s="142"/>
      <c r="E25" s="142"/>
      <c r="F25" s="142"/>
      <c r="G25" s="142"/>
      <c r="H25" s="142"/>
      <c r="I25" s="285"/>
      <c r="J25" s="71"/>
      <c r="K25" s="286"/>
      <c r="L25" s="287"/>
      <c r="M25" s="261"/>
      <c r="N25" s="29"/>
    </row>
    <row r="26" spans="1:14" ht="25.5" customHeight="1">
      <c r="A26" s="261"/>
      <c r="B26" s="68">
        <v>5</v>
      </c>
      <c r="C26" s="277" t="s">
        <v>81</v>
      </c>
      <c r="D26" s="277"/>
      <c r="E26" s="277"/>
      <c r="F26" s="277"/>
      <c r="G26" s="277"/>
      <c r="H26" s="277"/>
      <c r="I26" s="277"/>
      <c r="J26" s="277"/>
      <c r="K26" s="277"/>
      <c r="L26" s="277"/>
      <c r="M26" s="261"/>
      <c r="N26" s="29"/>
    </row>
    <row r="27" spans="1:14" ht="13.5" customHeight="1">
      <c r="A27" s="261"/>
      <c r="B27" s="264"/>
      <c r="C27" s="142"/>
      <c r="D27" s="142"/>
      <c r="E27" s="142"/>
      <c r="F27" s="142"/>
      <c r="G27" s="142"/>
      <c r="H27" s="142"/>
      <c r="I27" s="142"/>
      <c r="J27" s="142"/>
      <c r="K27" s="142"/>
      <c r="L27" s="142"/>
      <c r="M27" s="261"/>
      <c r="N27" s="29"/>
    </row>
    <row r="28" spans="1:14" ht="15">
      <c r="A28" s="261"/>
      <c r="B28" s="258" t="s">
        <v>74</v>
      </c>
      <c r="C28" s="258"/>
      <c r="D28" s="258"/>
      <c r="E28" s="258"/>
      <c r="F28" s="258"/>
      <c r="G28" s="258"/>
      <c r="H28" s="258"/>
      <c r="I28" s="258"/>
      <c r="J28" s="258"/>
      <c r="K28" s="258"/>
      <c r="L28" s="258"/>
      <c r="M28" s="261"/>
      <c r="N28" s="29"/>
    </row>
    <row r="29" spans="1:14" ht="13.5" customHeight="1">
      <c r="A29" s="261"/>
      <c r="B29" s="262"/>
      <c r="C29" s="262"/>
      <c r="D29" s="262"/>
      <c r="E29" s="262"/>
      <c r="F29" s="262"/>
      <c r="G29" s="262"/>
      <c r="H29" s="262"/>
      <c r="I29" s="262"/>
      <c r="J29" s="262"/>
      <c r="K29" s="262"/>
      <c r="L29" s="262"/>
      <c r="M29" s="261"/>
      <c r="N29" s="29"/>
    </row>
    <row r="30" spans="1:14" ht="12.75">
      <c r="A30" s="261"/>
      <c r="B30" s="67">
        <v>1</v>
      </c>
      <c r="C30" s="278" t="s">
        <v>75</v>
      </c>
      <c r="D30" s="229"/>
      <c r="E30" s="229"/>
      <c r="F30" s="229"/>
      <c r="G30" s="229"/>
      <c r="H30" s="229"/>
      <c r="I30" s="229"/>
      <c r="J30" s="229"/>
      <c r="K30" s="229"/>
      <c r="L30" s="229"/>
      <c r="M30" s="261"/>
      <c r="N30" s="29"/>
    </row>
    <row r="31" spans="1:14" ht="12.75">
      <c r="A31" s="261"/>
      <c r="B31" s="67"/>
      <c r="C31" s="279" t="s">
        <v>109</v>
      </c>
      <c r="D31" s="279"/>
      <c r="E31" s="279"/>
      <c r="F31" s="279"/>
      <c r="G31" s="279"/>
      <c r="H31" s="279"/>
      <c r="I31" s="279"/>
      <c r="J31" s="279"/>
      <c r="K31" s="279"/>
      <c r="L31" s="279"/>
      <c r="M31" s="261"/>
      <c r="N31" s="29"/>
    </row>
    <row r="32" spans="1:14" ht="12.75">
      <c r="A32" s="261"/>
      <c r="B32" s="67">
        <v>2</v>
      </c>
      <c r="C32" s="278" t="s">
        <v>76</v>
      </c>
      <c r="D32" s="229"/>
      <c r="E32" s="229"/>
      <c r="F32" s="229"/>
      <c r="G32" s="229"/>
      <c r="H32" s="229"/>
      <c r="I32" s="229"/>
      <c r="J32" s="229"/>
      <c r="K32" s="229"/>
      <c r="L32" s="229"/>
      <c r="M32" s="261"/>
      <c r="N32" s="29"/>
    </row>
    <row r="33" spans="1:14" ht="12.75">
      <c r="A33" s="261"/>
      <c r="B33" s="67" t="s">
        <v>77</v>
      </c>
      <c r="C33" s="265" t="s">
        <v>78</v>
      </c>
      <c r="D33" s="266"/>
      <c r="E33" s="266"/>
      <c r="F33" s="266"/>
      <c r="G33" s="266"/>
      <c r="H33" s="266"/>
      <c r="I33" s="266"/>
      <c r="J33" s="266"/>
      <c r="K33" s="266"/>
      <c r="L33" s="266"/>
      <c r="M33" s="261"/>
      <c r="N33" s="29"/>
    </row>
    <row r="34" spans="1:14" ht="25.5" customHeight="1">
      <c r="A34" s="261"/>
      <c r="B34" s="68"/>
      <c r="C34" s="257" t="s">
        <v>115</v>
      </c>
      <c r="D34" s="257"/>
      <c r="E34" s="257"/>
      <c r="F34" s="257"/>
      <c r="G34" s="257"/>
      <c r="H34" s="257"/>
      <c r="I34" s="257"/>
      <c r="J34" s="257"/>
      <c r="K34" s="257"/>
      <c r="L34" s="257"/>
      <c r="M34" s="261"/>
      <c r="N34" s="29"/>
    </row>
    <row r="35" spans="1:14" ht="12.75">
      <c r="A35" s="261"/>
      <c r="B35" s="68" t="s">
        <v>77</v>
      </c>
      <c r="C35" s="265" t="s">
        <v>82</v>
      </c>
      <c r="D35" s="266"/>
      <c r="E35" s="266"/>
      <c r="F35" s="266"/>
      <c r="G35" s="266"/>
      <c r="H35" s="266"/>
      <c r="I35" s="266"/>
      <c r="J35" s="266"/>
      <c r="K35" s="266"/>
      <c r="L35" s="266"/>
      <c r="M35" s="261"/>
      <c r="N35" s="29"/>
    </row>
    <row r="36" spans="1:14" ht="38.25" customHeight="1" thickBot="1">
      <c r="A36" s="261"/>
      <c r="B36" s="68"/>
      <c r="C36" s="257" t="s">
        <v>101</v>
      </c>
      <c r="D36" s="257"/>
      <c r="E36" s="257"/>
      <c r="F36" s="257"/>
      <c r="G36" s="257"/>
      <c r="H36" s="257"/>
      <c r="I36" s="257"/>
      <c r="J36" s="257"/>
      <c r="K36" s="257"/>
      <c r="L36" s="257"/>
      <c r="M36" s="261"/>
      <c r="N36" s="29"/>
    </row>
    <row r="37" spans="1:14" ht="12.75" customHeight="1" thickBot="1">
      <c r="A37" s="261"/>
      <c r="B37" s="68"/>
      <c r="C37" s="267" t="s">
        <v>99</v>
      </c>
      <c r="D37" s="268"/>
      <c r="E37" s="268"/>
      <c r="F37" s="268"/>
      <c r="G37" s="268"/>
      <c r="H37" s="268"/>
      <c r="I37" s="269"/>
      <c r="J37" s="72">
        <v>1</v>
      </c>
      <c r="K37" s="270" t="s">
        <v>100</v>
      </c>
      <c r="L37" s="267"/>
      <c r="M37" s="261"/>
      <c r="N37" s="29"/>
    </row>
    <row r="38" spans="1:14" ht="38.25" customHeight="1">
      <c r="A38" s="261"/>
      <c r="B38" s="68"/>
      <c r="C38" s="271" t="s">
        <v>83</v>
      </c>
      <c r="D38" s="272"/>
      <c r="E38" s="272"/>
      <c r="F38" s="272"/>
      <c r="G38" s="272"/>
      <c r="H38" s="272"/>
      <c r="I38" s="272"/>
      <c r="J38" s="272"/>
      <c r="K38" s="272"/>
      <c r="L38" s="272"/>
      <c r="M38" s="261"/>
      <c r="N38" s="29"/>
    </row>
    <row r="39" spans="1:14" ht="12.75">
      <c r="A39" s="261"/>
      <c r="B39" s="68" t="s">
        <v>77</v>
      </c>
      <c r="C39" s="259" t="s">
        <v>79</v>
      </c>
      <c r="D39" s="260"/>
      <c r="E39" s="260"/>
      <c r="F39" s="260"/>
      <c r="G39" s="260"/>
      <c r="H39" s="260"/>
      <c r="I39" s="260"/>
      <c r="J39" s="260"/>
      <c r="K39" s="260"/>
      <c r="L39" s="260"/>
      <c r="M39" s="261"/>
      <c r="N39" s="29"/>
    </row>
    <row r="40" spans="1:14" ht="63.75" customHeight="1">
      <c r="A40" s="261"/>
      <c r="B40" s="68"/>
      <c r="C40" s="257" t="s">
        <v>110</v>
      </c>
      <c r="D40" s="257"/>
      <c r="E40" s="257"/>
      <c r="F40" s="257"/>
      <c r="G40" s="257"/>
      <c r="H40" s="257"/>
      <c r="I40" s="257"/>
      <c r="J40" s="257"/>
      <c r="K40" s="257"/>
      <c r="L40" s="257"/>
      <c r="M40" s="261"/>
      <c r="N40" s="29"/>
    </row>
    <row r="41" spans="1:14" ht="12.75">
      <c r="A41" s="261"/>
      <c r="B41" s="68" t="s">
        <v>77</v>
      </c>
      <c r="C41" s="259" t="s">
        <v>84</v>
      </c>
      <c r="D41" s="260"/>
      <c r="E41" s="260"/>
      <c r="F41" s="260"/>
      <c r="G41" s="260"/>
      <c r="H41" s="260"/>
      <c r="I41" s="260"/>
      <c r="J41" s="260"/>
      <c r="K41" s="260"/>
      <c r="L41" s="260"/>
      <c r="M41" s="261"/>
      <c r="N41" s="29"/>
    </row>
    <row r="42" spans="1:14" ht="38.25" customHeight="1">
      <c r="A42" s="261"/>
      <c r="B42" s="68"/>
      <c r="C42" s="257" t="s">
        <v>111</v>
      </c>
      <c r="D42" s="257"/>
      <c r="E42" s="257"/>
      <c r="F42" s="257"/>
      <c r="G42" s="257"/>
      <c r="H42" s="257"/>
      <c r="I42" s="257"/>
      <c r="J42" s="257"/>
      <c r="K42" s="257"/>
      <c r="L42" s="257"/>
      <c r="M42" s="261"/>
      <c r="N42" s="29"/>
    </row>
    <row r="43" spans="1:14" ht="38.25" customHeight="1">
      <c r="A43" s="261"/>
      <c r="B43" s="68" t="s">
        <v>77</v>
      </c>
      <c r="C43" s="257" t="s">
        <v>102</v>
      </c>
      <c r="D43" s="272"/>
      <c r="E43" s="272"/>
      <c r="F43" s="272"/>
      <c r="G43" s="272"/>
      <c r="H43" s="272"/>
      <c r="I43" s="272"/>
      <c r="J43" s="272"/>
      <c r="K43" s="272"/>
      <c r="L43" s="272"/>
      <c r="M43" s="261"/>
      <c r="N43" s="29"/>
    </row>
    <row r="44" spans="1:14" ht="13.5" customHeight="1">
      <c r="A44" s="261"/>
      <c r="B44" s="264"/>
      <c r="C44" s="142"/>
      <c r="D44" s="142"/>
      <c r="E44" s="142"/>
      <c r="F44" s="142"/>
      <c r="G44" s="142"/>
      <c r="H44" s="142"/>
      <c r="I44" s="142"/>
      <c r="J44" s="142"/>
      <c r="K44" s="142"/>
      <c r="L44" s="142"/>
      <c r="M44" s="261"/>
      <c r="N44" s="29"/>
    </row>
    <row r="45" spans="1:14" ht="15">
      <c r="A45" s="261"/>
      <c r="B45" s="258" t="s">
        <v>80</v>
      </c>
      <c r="C45" s="258"/>
      <c r="D45" s="258"/>
      <c r="E45" s="258"/>
      <c r="F45" s="258"/>
      <c r="G45" s="258"/>
      <c r="H45" s="258"/>
      <c r="I45" s="258"/>
      <c r="J45" s="258"/>
      <c r="K45" s="258"/>
      <c r="L45" s="258"/>
      <c r="M45" s="261"/>
      <c r="N45" s="29"/>
    </row>
    <row r="46" spans="1:14" ht="13.5" customHeight="1">
      <c r="A46" s="261"/>
      <c r="B46" s="262"/>
      <c r="C46" s="262"/>
      <c r="D46" s="262"/>
      <c r="E46" s="262"/>
      <c r="F46" s="262"/>
      <c r="G46" s="262"/>
      <c r="H46" s="262"/>
      <c r="I46" s="262"/>
      <c r="J46" s="262"/>
      <c r="K46" s="262"/>
      <c r="L46" s="262"/>
      <c r="M46" s="261"/>
      <c r="N46" s="29"/>
    </row>
    <row r="47" spans="1:14" ht="25.5" customHeight="1">
      <c r="A47" s="261"/>
      <c r="B47" s="68">
        <v>1</v>
      </c>
      <c r="C47" s="257" t="s">
        <v>85</v>
      </c>
      <c r="D47" s="257"/>
      <c r="E47" s="257"/>
      <c r="F47" s="257"/>
      <c r="G47" s="257"/>
      <c r="H47" s="257"/>
      <c r="I47" s="257"/>
      <c r="J47" s="257"/>
      <c r="K47" s="257"/>
      <c r="L47" s="257"/>
      <c r="M47" s="261"/>
      <c r="N47" s="29"/>
    </row>
    <row r="48" spans="1:14" ht="25.5" customHeight="1" thickBot="1">
      <c r="A48" s="261"/>
      <c r="B48" s="68">
        <v>2</v>
      </c>
      <c r="C48" s="257" t="s">
        <v>86</v>
      </c>
      <c r="D48" s="257"/>
      <c r="E48" s="257"/>
      <c r="F48" s="257"/>
      <c r="G48" s="257"/>
      <c r="H48" s="257"/>
      <c r="I48" s="257"/>
      <c r="J48" s="257"/>
      <c r="K48" s="257"/>
      <c r="L48" s="257"/>
      <c r="M48" s="261"/>
      <c r="N48" s="29"/>
    </row>
    <row r="49" spans="1:14" ht="15.75" thickBot="1" thickTop="1">
      <c r="A49" s="261"/>
      <c r="B49" s="73"/>
      <c r="C49" s="279" t="s">
        <v>87</v>
      </c>
      <c r="D49" s="142"/>
      <c r="E49" s="142"/>
      <c r="F49" s="142"/>
      <c r="G49" s="142"/>
      <c r="H49" s="142"/>
      <c r="I49" s="288"/>
      <c r="J49" s="74">
        <v>1</v>
      </c>
      <c r="K49" s="289"/>
      <c r="L49" s="290"/>
      <c r="M49" s="261"/>
      <c r="N49" s="29"/>
    </row>
    <row r="50" spans="1:14" ht="13.5" thickTop="1">
      <c r="A50" s="261"/>
      <c r="B50" s="291"/>
      <c r="C50" s="250"/>
      <c r="D50" s="250"/>
      <c r="E50" s="250"/>
      <c r="F50" s="250"/>
      <c r="G50" s="250"/>
      <c r="H50" s="250"/>
      <c r="I50" s="250"/>
      <c r="J50" s="250"/>
      <c r="K50" s="250"/>
      <c r="L50" s="250"/>
      <c r="M50" s="261"/>
      <c r="N50" s="29"/>
    </row>
    <row r="51" spans="1:14" ht="12.75">
      <c r="A51" s="31"/>
      <c r="B51" s="250"/>
      <c r="C51" s="250"/>
      <c r="D51" s="250"/>
      <c r="E51" s="250"/>
      <c r="F51" s="250"/>
      <c r="G51" s="250"/>
      <c r="H51" s="250"/>
      <c r="I51" s="250"/>
      <c r="J51" s="250"/>
      <c r="K51" s="250"/>
      <c r="L51" s="250"/>
      <c r="M51" s="29"/>
      <c r="N51" s="29"/>
    </row>
    <row r="52" spans="1:14" ht="12.75">
      <c r="A52" s="29"/>
      <c r="B52" s="29"/>
      <c r="C52" s="29"/>
      <c r="D52" s="29"/>
      <c r="E52" s="29"/>
      <c r="F52" s="29"/>
      <c r="G52" s="29"/>
      <c r="H52" s="29"/>
      <c r="I52" s="29"/>
      <c r="J52" s="29"/>
      <c r="K52" s="29"/>
      <c r="L52" s="29"/>
      <c r="M52" s="29"/>
      <c r="N52" s="29"/>
    </row>
    <row r="53" spans="1:14" ht="12.75">
      <c r="A53" s="29"/>
      <c r="B53" s="29"/>
      <c r="C53" s="29"/>
      <c r="D53" s="29"/>
      <c r="E53" s="29"/>
      <c r="F53" s="29"/>
      <c r="G53" s="29"/>
      <c r="H53" s="29"/>
      <c r="I53" s="29"/>
      <c r="J53" s="29"/>
      <c r="K53" s="29"/>
      <c r="L53" s="29"/>
      <c r="M53" s="29"/>
      <c r="N53" s="29"/>
    </row>
    <row r="54" spans="1:14" ht="12.75">
      <c r="A54" s="29"/>
      <c r="B54" s="29"/>
      <c r="C54" s="29"/>
      <c r="D54" s="29"/>
      <c r="E54" s="29"/>
      <c r="F54" s="29"/>
      <c r="G54" s="29"/>
      <c r="H54" s="29"/>
      <c r="I54" s="29"/>
      <c r="J54" s="29"/>
      <c r="K54" s="29"/>
      <c r="L54" s="29"/>
      <c r="M54" s="29"/>
      <c r="N54" s="29"/>
    </row>
    <row r="55" spans="1:14" ht="12.75">
      <c r="A55" s="29"/>
      <c r="B55" s="29"/>
      <c r="C55" s="29"/>
      <c r="D55" s="29"/>
      <c r="E55" s="29"/>
      <c r="F55" s="29"/>
      <c r="G55" s="29"/>
      <c r="H55" s="29"/>
      <c r="I55" s="29"/>
      <c r="J55" s="29"/>
      <c r="K55" s="29"/>
      <c r="L55" s="29"/>
      <c r="M55" s="29"/>
      <c r="N55" s="29"/>
    </row>
    <row r="56" spans="1:14" ht="12.75">
      <c r="A56" s="29"/>
      <c r="B56" s="29"/>
      <c r="C56" s="29"/>
      <c r="D56" s="29"/>
      <c r="E56" s="29"/>
      <c r="F56" s="29"/>
      <c r="G56" s="29"/>
      <c r="H56" s="29"/>
      <c r="I56" s="29"/>
      <c r="J56" s="29"/>
      <c r="K56" s="29"/>
      <c r="L56" s="29"/>
      <c r="M56" s="29"/>
      <c r="N56" s="29"/>
    </row>
    <row r="57" spans="1:14" ht="12.75">
      <c r="A57" s="29"/>
      <c r="B57" s="29"/>
      <c r="C57" s="29"/>
      <c r="D57" s="29"/>
      <c r="E57" s="29"/>
      <c r="F57" s="29"/>
      <c r="G57" s="29"/>
      <c r="H57" s="29"/>
      <c r="I57" s="29"/>
      <c r="J57" s="29"/>
      <c r="K57" s="29"/>
      <c r="L57" s="29"/>
      <c r="M57" s="29"/>
      <c r="N57" s="29"/>
    </row>
    <row r="58" spans="1:14" ht="12.75">
      <c r="A58" s="29"/>
      <c r="B58" s="29"/>
      <c r="C58" s="29"/>
      <c r="D58" s="29"/>
      <c r="E58" s="29"/>
      <c r="F58" s="29"/>
      <c r="G58" s="29"/>
      <c r="H58" s="29"/>
      <c r="I58" s="29"/>
      <c r="J58" s="29"/>
      <c r="K58" s="29"/>
      <c r="L58" s="29"/>
      <c r="M58" s="29"/>
      <c r="N58" s="29"/>
    </row>
    <row r="59" spans="1:14" ht="12.75">
      <c r="A59" s="29"/>
      <c r="B59" s="29"/>
      <c r="C59" s="29"/>
      <c r="D59" s="29"/>
      <c r="E59" s="29"/>
      <c r="F59" s="29"/>
      <c r="G59" s="29"/>
      <c r="H59" s="29"/>
      <c r="I59" s="29"/>
      <c r="J59" s="29"/>
      <c r="K59" s="29"/>
      <c r="L59" s="29"/>
      <c r="M59" s="29"/>
      <c r="N59" s="29"/>
    </row>
    <row r="60" spans="1:14" ht="12.75">
      <c r="A60" s="29"/>
      <c r="B60" s="29"/>
      <c r="C60" s="29"/>
      <c r="D60" s="29"/>
      <c r="E60" s="29"/>
      <c r="F60" s="29"/>
      <c r="G60" s="29"/>
      <c r="H60" s="29"/>
      <c r="I60" s="29"/>
      <c r="J60" s="29"/>
      <c r="K60" s="29"/>
      <c r="L60" s="29"/>
      <c r="M60" s="29"/>
      <c r="N60" s="29"/>
    </row>
    <row r="61" spans="1:14" ht="12.75">
      <c r="A61" s="29"/>
      <c r="B61" s="29"/>
      <c r="C61" s="29"/>
      <c r="D61" s="29"/>
      <c r="E61" s="29"/>
      <c r="F61" s="29"/>
      <c r="G61" s="29"/>
      <c r="H61" s="29"/>
      <c r="I61" s="29"/>
      <c r="J61" s="29"/>
      <c r="K61" s="29"/>
      <c r="L61" s="29"/>
      <c r="M61" s="29"/>
      <c r="N61" s="29"/>
    </row>
    <row r="62" spans="2:14" ht="12.75">
      <c r="B62" s="29"/>
      <c r="C62" s="29"/>
      <c r="D62" s="29"/>
      <c r="E62" s="29"/>
      <c r="F62" s="29"/>
      <c r="G62" s="29"/>
      <c r="H62" s="29"/>
      <c r="I62" s="29"/>
      <c r="J62" s="29"/>
      <c r="K62" s="29"/>
      <c r="L62" s="29"/>
      <c r="M62" s="29"/>
      <c r="N62" s="29"/>
    </row>
    <row r="63" spans="1:14" ht="12.75">
      <c r="A63" s="29"/>
      <c r="B63" s="29"/>
      <c r="C63" s="29"/>
      <c r="D63" s="29"/>
      <c r="E63" s="29"/>
      <c r="F63" s="29"/>
      <c r="G63" s="29"/>
      <c r="H63" s="29"/>
      <c r="I63" s="29"/>
      <c r="J63" s="29"/>
      <c r="K63" s="29"/>
      <c r="L63" s="29"/>
      <c r="M63" s="29"/>
      <c r="N63" s="29"/>
    </row>
    <row r="64" spans="1:14" ht="12.75">
      <c r="A64" s="29"/>
      <c r="B64" s="29"/>
      <c r="C64" s="29"/>
      <c r="D64" s="29"/>
      <c r="E64" s="29"/>
      <c r="F64" s="29"/>
      <c r="G64" s="29"/>
      <c r="H64" s="29"/>
      <c r="I64" s="29"/>
      <c r="J64" s="29"/>
      <c r="K64" s="29"/>
      <c r="L64" s="29"/>
      <c r="M64" s="29"/>
      <c r="N64" s="29"/>
    </row>
  </sheetData>
  <sheetProtection password="85AF" sheet="1" objects="1" scenarios="1"/>
  <mergeCells count="51">
    <mergeCell ref="B12:L12"/>
    <mergeCell ref="B14:L14"/>
    <mergeCell ref="B19:L19"/>
    <mergeCell ref="C11:L11"/>
    <mergeCell ref="B13:L13"/>
    <mergeCell ref="B15:L18"/>
    <mergeCell ref="M1:M50"/>
    <mergeCell ref="C25:I25"/>
    <mergeCell ref="K25:L25"/>
    <mergeCell ref="C49:I49"/>
    <mergeCell ref="K49:L49"/>
    <mergeCell ref="B50:L51"/>
    <mergeCell ref="B20:L20"/>
    <mergeCell ref="B2:L3"/>
    <mergeCell ref="C5:L5"/>
    <mergeCell ref="C7:L7"/>
    <mergeCell ref="C9:L9"/>
    <mergeCell ref="B44:L44"/>
    <mergeCell ref="C23:L23"/>
    <mergeCell ref="C24:L24"/>
    <mergeCell ref="B28:L28"/>
    <mergeCell ref="C34:L34"/>
    <mergeCell ref="B29:L29"/>
    <mergeCell ref="C30:L30"/>
    <mergeCell ref="C31:L31"/>
    <mergeCell ref="C32:L32"/>
    <mergeCell ref="C33:L33"/>
    <mergeCell ref="C47:L47"/>
    <mergeCell ref="C48:L48"/>
    <mergeCell ref="B1:L1"/>
    <mergeCell ref="B4:L4"/>
    <mergeCell ref="B6:L6"/>
    <mergeCell ref="B8:L8"/>
    <mergeCell ref="B10:L10"/>
    <mergeCell ref="C26:L26"/>
    <mergeCell ref="C43:L43"/>
    <mergeCell ref="C39:L39"/>
    <mergeCell ref="K37:L37"/>
    <mergeCell ref="C38:L38"/>
    <mergeCell ref="C36:L36"/>
    <mergeCell ref="C40:L40"/>
    <mergeCell ref="C42:L42"/>
    <mergeCell ref="B45:L45"/>
    <mergeCell ref="C41:L41"/>
    <mergeCell ref="A2:A50"/>
    <mergeCell ref="B21:L21"/>
    <mergeCell ref="C22:L22"/>
    <mergeCell ref="B27:L27"/>
    <mergeCell ref="B46:L46"/>
    <mergeCell ref="C35:L35"/>
    <mergeCell ref="C37:I37"/>
  </mergeCells>
  <printOptions/>
  <pageMargins left="0.7086614173228347" right="0.31496062992125984" top="0.5118110236220472" bottom="0.5118110236220472" header="0.5118110236220472" footer="0.5118110236220472"/>
  <pageSetup fitToHeight="1" fitToWidth="1"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 Transfer Detail</dc:title>
  <dc:subject/>
  <dc:creator>Treasurer Region 8r</dc:creator>
  <cp:keywords/>
  <dc:description/>
  <cp:lastModifiedBy>Brian R Harrington</cp:lastModifiedBy>
  <cp:lastPrinted>2005-11-06T19:05:54Z</cp:lastPrinted>
  <dcterms:created xsi:type="dcterms:W3CDTF">1999-12-09T16:52:18Z</dcterms:created>
  <dcterms:modified xsi:type="dcterms:W3CDTF">2008-07-23T14:12:15Z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